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rave\Downloads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" i="12" l="1"/>
  <c r="I8" i="12" s="1"/>
  <c r="K9" i="12"/>
  <c r="K8" i="12" s="1"/>
  <c r="O9" i="12"/>
  <c r="O8" i="12" s="1"/>
  <c r="Q9" i="12"/>
  <c r="Q8" i="12" s="1"/>
  <c r="U9" i="12"/>
  <c r="U8" i="12" s="1"/>
  <c r="I11" i="12"/>
  <c r="K11" i="12"/>
  <c r="O11" i="12"/>
  <c r="Q11" i="12"/>
  <c r="U11" i="12"/>
  <c r="I12" i="12"/>
  <c r="K12" i="12"/>
  <c r="O12" i="12"/>
  <c r="Q12" i="12"/>
  <c r="U12" i="12"/>
  <c r="I13" i="12"/>
  <c r="K13" i="12"/>
  <c r="O13" i="12"/>
  <c r="Q13" i="12"/>
  <c r="U13" i="12"/>
  <c r="I14" i="12"/>
  <c r="K14" i="12"/>
  <c r="O14" i="12"/>
  <c r="Q14" i="12"/>
  <c r="U14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O17" i="12"/>
  <c r="Q17" i="12"/>
  <c r="U17" i="12"/>
  <c r="I19" i="12"/>
  <c r="I18" i="12" s="1"/>
  <c r="K19" i="12"/>
  <c r="K18" i="12" s="1"/>
  <c r="O19" i="12"/>
  <c r="O18" i="12" s="1"/>
  <c r="Q19" i="12"/>
  <c r="Q18" i="12" s="1"/>
  <c r="U19" i="12"/>
  <c r="U18" i="12" s="1"/>
  <c r="I20" i="12"/>
  <c r="K20" i="12"/>
  <c r="O20" i="12"/>
  <c r="Q20" i="12"/>
  <c r="U20" i="12"/>
  <c r="I22" i="12"/>
  <c r="I21" i="12" s="1"/>
  <c r="K22" i="12"/>
  <c r="K21" i="12" s="1"/>
  <c r="O22" i="12"/>
  <c r="O21" i="12" s="1"/>
  <c r="Q22" i="12"/>
  <c r="Q21" i="12" s="1"/>
  <c r="U22" i="12"/>
  <c r="U21" i="12" s="1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6" i="12"/>
  <c r="I35" i="12" s="1"/>
  <c r="K36" i="12"/>
  <c r="K35" i="12" s="1"/>
  <c r="O36" i="12"/>
  <c r="O35" i="12" s="1"/>
  <c r="Q36" i="12"/>
  <c r="Q35" i="12" s="1"/>
  <c r="U36" i="12"/>
  <c r="U35" i="12" s="1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I37" i="12" s="1"/>
  <c r="K41" i="12"/>
  <c r="O41" i="12"/>
  <c r="Q41" i="12"/>
  <c r="U41" i="12"/>
  <c r="I42" i="12"/>
  <c r="K42" i="12"/>
  <c r="O42" i="12"/>
  <c r="Q42" i="12"/>
  <c r="U42" i="12"/>
  <c r="I44" i="12"/>
  <c r="K44" i="12"/>
  <c r="O44" i="12"/>
  <c r="Q44" i="12"/>
  <c r="U44" i="12"/>
  <c r="I45" i="12"/>
  <c r="I43" i="12" s="1"/>
  <c r="K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2" i="12"/>
  <c r="K52" i="12"/>
  <c r="O52" i="12"/>
  <c r="Q52" i="12"/>
  <c r="U52" i="12"/>
  <c r="I53" i="12"/>
  <c r="K53" i="12"/>
  <c r="O53" i="12"/>
  <c r="Q53" i="12"/>
  <c r="U53" i="12"/>
  <c r="I54" i="12"/>
  <c r="K54" i="12"/>
  <c r="O54" i="12"/>
  <c r="Q54" i="12"/>
  <c r="U54" i="12"/>
  <c r="I55" i="12"/>
  <c r="K55" i="12"/>
  <c r="O55" i="12"/>
  <c r="Q55" i="12"/>
  <c r="Q51" i="12" s="1"/>
  <c r="U55" i="12"/>
  <c r="I56" i="12"/>
  <c r="K56" i="12"/>
  <c r="O56" i="12"/>
  <c r="Q56" i="12"/>
  <c r="U56" i="12"/>
  <c r="I57" i="12"/>
  <c r="K57" i="12"/>
  <c r="O57" i="12"/>
  <c r="Q57" i="12"/>
  <c r="U57" i="12"/>
  <c r="I58" i="12"/>
  <c r="K58" i="12"/>
  <c r="O58" i="12"/>
  <c r="Q58" i="12"/>
  <c r="U58" i="12"/>
  <c r="I59" i="12"/>
  <c r="K59" i="12"/>
  <c r="O59" i="12"/>
  <c r="Q59" i="12"/>
  <c r="U59" i="12"/>
  <c r="I60" i="12"/>
  <c r="K60" i="12"/>
  <c r="O60" i="12"/>
  <c r="Q60" i="12"/>
  <c r="U60" i="12"/>
  <c r="I62" i="12"/>
  <c r="I61" i="12" s="1"/>
  <c r="K62" i="12"/>
  <c r="K61" i="12" s="1"/>
  <c r="O62" i="12"/>
  <c r="Q62" i="12"/>
  <c r="U62" i="12"/>
  <c r="I63" i="12"/>
  <c r="K63" i="12"/>
  <c r="O63" i="12"/>
  <c r="Q63" i="12"/>
  <c r="U63" i="12"/>
  <c r="I65" i="12"/>
  <c r="I64" i="12" s="1"/>
  <c r="K65" i="12"/>
  <c r="K64" i="12" s="1"/>
  <c r="O65" i="12"/>
  <c r="O64" i="12" s="1"/>
  <c r="Q65" i="12"/>
  <c r="U65" i="12"/>
  <c r="I66" i="12"/>
  <c r="K66" i="12"/>
  <c r="O66" i="12"/>
  <c r="Q66" i="12"/>
  <c r="U66" i="12"/>
  <c r="I68" i="12"/>
  <c r="K68" i="12"/>
  <c r="O68" i="12"/>
  <c r="Q68" i="12"/>
  <c r="U68" i="12"/>
  <c r="I69" i="12"/>
  <c r="K69" i="12"/>
  <c r="M69" i="12"/>
  <c r="O69" i="12"/>
  <c r="Q69" i="12"/>
  <c r="U69" i="12"/>
  <c r="I70" i="12"/>
  <c r="K70" i="12"/>
  <c r="O70" i="12"/>
  <c r="Q70" i="12"/>
  <c r="U70" i="12"/>
  <c r="I71" i="12"/>
  <c r="K71" i="12"/>
  <c r="O71" i="12"/>
  <c r="Q71" i="12"/>
  <c r="U71" i="12"/>
  <c r="I72" i="12"/>
  <c r="K72" i="12"/>
  <c r="O72" i="12"/>
  <c r="Q72" i="12"/>
  <c r="U72" i="12"/>
  <c r="I73" i="12"/>
  <c r="K73" i="12"/>
  <c r="O73" i="12"/>
  <c r="Q73" i="12"/>
  <c r="U73" i="12"/>
  <c r="I74" i="12"/>
  <c r="K74" i="12"/>
  <c r="O74" i="12"/>
  <c r="Q74" i="12"/>
  <c r="U74" i="12"/>
  <c r="I76" i="12"/>
  <c r="I75" i="12" s="1"/>
  <c r="K76" i="12"/>
  <c r="K75" i="12" s="1"/>
  <c r="O76" i="12"/>
  <c r="O75" i="12" s="1"/>
  <c r="Q76" i="12"/>
  <c r="Q75" i="12" s="1"/>
  <c r="U76" i="12"/>
  <c r="U75" i="12" s="1"/>
  <c r="I78" i="12"/>
  <c r="K78" i="12"/>
  <c r="O78" i="12"/>
  <c r="Q78" i="12"/>
  <c r="U78" i="12"/>
  <c r="I79" i="12"/>
  <c r="K79" i="12"/>
  <c r="O79" i="12"/>
  <c r="Q79" i="12"/>
  <c r="U79" i="12"/>
  <c r="I80" i="12"/>
  <c r="K80" i="12"/>
  <c r="O80" i="12"/>
  <c r="Q80" i="12"/>
  <c r="U80" i="12"/>
  <c r="I81" i="12"/>
  <c r="K81" i="12"/>
  <c r="O81" i="12"/>
  <c r="Q81" i="12"/>
  <c r="U81" i="12"/>
  <c r="I82" i="12"/>
  <c r="K82" i="12"/>
  <c r="O82" i="12"/>
  <c r="Q82" i="12"/>
  <c r="U82" i="12"/>
  <c r="I83" i="12"/>
  <c r="K83" i="12"/>
  <c r="O83" i="12"/>
  <c r="Q83" i="12"/>
  <c r="U83" i="12"/>
  <c r="I85" i="12"/>
  <c r="K85" i="12"/>
  <c r="O85" i="12"/>
  <c r="Q85" i="12"/>
  <c r="Q84" i="12" s="1"/>
  <c r="U85" i="12"/>
  <c r="I86" i="12"/>
  <c r="K86" i="12"/>
  <c r="O86" i="12"/>
  <c r="Q86" i="12"/>
  <c r="U86" i="12"/>
  <c r="I87" i="12"/>
  <c r="K87" i="12"/>
  <c r="O87" i="12"/>
  <c r="Q87" i="12"/>
  <c r="U87" i="12"/>
  <c r="I88" i="12"/>
  <c r="I84" i="12" s="1"/>
  <c r="K88" i="12"/>
  <c r="O88" i="12"/>
  <c r="Q88" i="12"/>
  <c r="U88" i="12"/>
  <c r="I90" i="12"/>
  <c r="K90" i="12"/>
  <c r="O90" i="12"/>
  <c r="Q90" i="12"/>
  <c r="U90" i="12"/>
  <c r="I91" i="12"/>
  <c r="K91" i="12"/>
  <c r="O91" i="12"/>
  <c r="Q91" i="12"/>
  <c r="U91" i="12"/>
  <c r="I92" i="12"/>
  <c r="K92" i="12"/>
  <c r="O92" i="12"/>
  <c r="Q92" i="12"/>
  <c r="U92" i="12"/>
  <c r="I93" i="12"/>
  <c r="K93" i="12"/>
  <c r="K89" i="12" s="1"/>
  <c r="O93" i="12"/>
  <c r="Q93" i="12"/>
  <c r="U93" i="12"/>
  <c r="I94" i="12"/>
  <c r="K94" i="12"/>
  <c r="O94" i="12"/>
  <c r="Q94" i="12"/>
  <c r="U94" i="12"/>
  <c r="I96" i="12"/>
  <c r="I95" i="12" s="1"/>
  <c r="K96" i="12"/>
  <c r="K95" i="12" s="1"/>
  <c r="O96" i="12"/>
  <c r="O95" i="12" s="1"/>
  <c r="Q96" i="12"/>
  <c r="Q95" i="12" s="1"/>
  <c r="U96" i="12"/>
  <c r="U95" i="12" s="1"/>
  <c r="AC98" i="12"/>
  <c r="F39" i="1" s="1"/>
  <c r="F9" i="12"/>
  <c r="G9" i="12" s="1"/>
  <c r="F11" i="12"/>
  <c r="G11" i="12" s="1"/>
  <c r="M11" i="12" s="1"/>
  <c r="F12" i="12"/>
  <c r="G12" i="12" s="1"/>
  <c r="M12" i="12" s="1"/>
  <c r="F13" i="12"/>
  <c r="G13" i="12" s="1"/>
  <c r="M13" i="12" s="1"/>
  <c r="F14" i="12"/>
  <c r="G14" i="12" s="1"/>
  <c r="M14" i="12" s="1"/>
  <c r="G15" i="12"/>
  <c r="M15" i="12" s="1"/>
  <c r="F16" i="12"/>
  <c r="G16" i="12" s="1"/>
  <c r="M16" i="12" s="1"/>
  <c r="F17" i="12"/>
  <c r="G17" i="12" s="1"/>
  <c r="M17" i="12" s="1"/>
  <c r="F19" i="12"/>
  <c r="G19" i="12" s="1"/>
  <c r="M19" i="12" s="1"/>
  <c r="F20" i="12"/>
  <c r="G20" i="12" s="1"/>
  <c r="M20" i="12" s="1"/>
  <c r="F22" i="12"/>
  <c r="G22" i="12" s="1"/>
  <c r="M22" i="12" s="1"/>
  <c r="M21" i="12" s="1"/>
  <c r="F24" i="12"/>
  <c r="G24" i="12" s="1"/>
  <c r="M24" i="12" s="1"/>
  <c r="F25" i="12"/>
  <c r="G25" i="12" s="1"/>
  <c r="M25" i="12" s="1"/>
  <c r="F26" i="12"/>
  <c r="G26" i="12" s="1"/>
  <c r="M26" i="12" s="1"/>
  <c r="F27" i="12"/>
  <c r="G27" i="12" s="1"/>
  <c r="M27" i="12" s="1"/>
  <c r="F28" i="12"/>
  <c r="G28" i="12" s="1"/>
  <c r="M28" i="12" s="1"/>
  <c r="F29" i="12"/>
  <c r="G29" i="12" s="1"/>
  <c r="M29" i="12" s="1"/>
  <c r="F30" i="12"/>
  <c r="G30" i="12" s="1"/>
  <c r="M30" i="12" s="1"/>
  <c r="F31" i="12"/>
  <c r="G31" i="12" s="1"/>
  <c r="M31" i="12" s="1"/>
  <c r="F32" i="12"/>
  <c r="G32" i="12" s="1"/>
  <c r="M32" i="12" s="1"/>
  <c r="F33" i="12"/>
  <c r="G33" i="12" s="1"/>
  <c r="M33" i="12" s="1"/>
  <c r="F34" i="12"/>
  <c r="G34" i="12" s="1"/>
  <c r="M34" i="12" s="1"/>
  <c r="F36" i="12"/>
  <c r="G36" i="12" s="1"/>
  <c r="G35" i="12" s="1"/>
  <c r="I52" i="1" s="1"/>
  <c r="F38" i="12"/>
  <c r="G38" i="12" s="1"/>
  <c r="F39" i="12"/>
  <c r="G39" i="12" s="1"/>
  <c r="M39" i="12" s="1"/>
  <c r="F40" i="12"/>
  <c r="G40" i="12"/>
  <c r="M40" i="12" s="1"/>
  <c r="F41" i="12"/>
  <c r="G41" i="12"/>
  <c r="M41" i="12" s="1"/>
  <c r="F42" i="12"/>
  <c r="G42" i="12" s="1"/>
  <c r="M42" i="12" s="1"/>
  <c r="F44" i="12"/>
  <c r="G44" i="12" s="1"/>
  <c r="F45" i="12"/>
  <c r="G45" i="12" s="1"/>
  <c r="M45" i="12" s="1"/>
  <c r="F46" i="12"/>
  <c r="G46" i="12"/>
  <c r="M46" i="12" s="1"/>
  <c r="F47" i="12"/>
  <c r="G47" i="12" s="1"/>
  <c r="M47" i="12" s="1"/>
  <c r="F48" i="12"/>
  <c r="G48" i="12" s="1"/>
  <c r="M48" i="12" s="1"/>
  <c r="F49" i="12"/>
  <c r="G49" i="12"/>
  <c r="M49" i="12" s="1"/>
  <c r="F50" i="12"/>
  <c r="G50" i="12" s="1"/>
  <c r="M50" i="12" s="1"/>
  <c r="F52" i="12"/>
  <c r="G52" i="12" s="1"/>
  <c r="F53" i="12"/>
  <c r="G53" i="12" s="1"/>
  <c r="M53" i="12" s="1"/>
  <c r="F54" i="12"/>
  <c r="G54" i="12"/>
  <c r="M54" i="12" s="1"/>
  <c r="F55" i="12"/>
  <c r="G55" i="12" s="1"/>
  <c r="M55" i="12" s="1"/>
  <c r="F56" i="12"/>
  <c r="G56" i="12" s="1"/>
  <c r="M56" i="12" s="1"/>
  <c r="F57" i="12"/>
  <c r="G57" i="12" s="1"/>
  <c r="M57" i="12" s="1"/>
  <c r="F58" i="12"/>
  <c r="G58" i="12"/>
  <c r="M58" i="12" s="1"/>
  <c r="F59" i="12"/>
  <c r="G59" i="12" s="1"/>
  <c r="M59" i="12" s="1"/>
  <c r="F60" i="12"/>
  <c r="G60" i="12" s="1"/>
  <c r="M60" i="12" s="1"/>
  <c r="F62" i="12"/>
  <c r="G62" i="12" s="1"/>
  <c r="M62" i="12" s="1"/>
  <c r="F63" i="12"/>
  <c r="G63" i="12" s="1"/>
  <c r="M63" i="12" s="1"/>
  <c r="F65" i="12"/>
  <c r="G65" i="12" s="1"/>
  <c r="G64" i="12" s="1"/>
  <c r="I57" i="1" s="1"/>
  <c r="F66" i="12"/>
  <c r="G66" i="12" s="1"/>
  <c r="M66" i="12" s="1"/>
  <c r="F68" i="12"/>
  <c r="G68" i="12" s="1"/>
  <c r="M68" i="12" s="1"/>
  <c r="F69" i="12"/>
  <c r="G69" i="12" s="1"/>
  <c r="F70" i="12"/>
  <c r="G70" i="12" s="1"/>
  <c r="M70" i="12" s="1"/>
  <c r="F71" i="12"/>
  <c r="G71" i="12" s="1"/>
  <c r="M71" i="12" s="1"/>
  <c r="F72" i="12"/>
  <c r="G72" i="12"/>
  <c r="M72" i="12" s="1"/>
  <c r="F73" i="12"/>
  <c r="G73" i="12" s="1"/>
  <c r="M73" i="12" s="1"/>
  <c r="F74" i="12"/>
  <c r="G74" i="12" s="1"/>
  <c r="M74" i="12" s="1"/>
  <c r="F76" i="12"/>
  <c r="G76" i="12" s="1"/>
  <c r="M76" i="12" s="1"/>
  <c r="M75" i="12" s="1"/>
  <c r="F78" i="12"/>
  <c r="G78" i="12"/>
  <c r="M78" i="12" s="1"/>
  <c r="F79" i="12"/>
  <c r="G79" i="12"/>
  <c r="M79" i="12" s="1"/>
  <c r="F80" i="12"/>
  <c r="G80" i="12" s="1"/>
  <c r="M80" i="12" s="1"/>
  <c r="F81" i="12"/>
  <c r="G81" i="12"/>
  <c r="M81" i="12" s="1"/>
  <c r="F82" i="12"/>
  <c r="G82" i="12"/>
  <c r="M82" i="12" s="1"/>
  <c r="F83" i="12"/>
  <c r="G83" i="12"/>
  <c r="M83" i="12" s="1"/>
  <c r="F85" i="12"/>
  <c r="G85" i="12" s="1"/>
  <c r="M85" i="12" s="1"/>
  <c r="F86" i="12"/>
  <c r="G86" i="12" s="1"/>
  <c r="M86" i="12" s="1"/>
  <c r="F87" i="12"/>
  <c r="G87" i="12" s="1"/>
  <c r="M87" i="12" s="1"/>
  <c r="F88" i="12"/>
  <c r="G88" i="12" s="1"/>
  <c r="M88" i="12" s="1"/>
  <c r="F90" i="12"/>
  <c r="G90" i="12"/>
  <c r="M90" i="12" s="1"/>
  <c r="F91" i="12"/>
  <c r="G91" i="12" s="1"/>
  <c r="M91" i="12" s="1"/>
  <c r="F92" i="12"/>
  <c r="G92" i="12" s="1"/>
  <c r="M92" i="12" s="1"/>
  <c r="F93" i="12"/>
  <c r="G93" i="12" s="1"/>
  <c r="M93" i="12" s="1"/>
  <c r="F94" i="12"/>
  <c r="G94" i="12" s="1"/>
  <c r="M94" i="12" s="1"/>
  <c r="F96" i="12"/>
  <c r="G96" i="12" s="1"/>
  <c r="M96" i="12" s="1"/>
  <c r="M95" i="12" s="1"/>
  <c r="I20" i="1"/>
  <c r="G27" i="1"/>
  <c r="J28" i="1"/>
  <c r="J26" i="1"/>
  <c r="G38" i="1"/>
  <c r="F38" i="1"/>
  <c r="J23" i="1"/>
  <c r="J24" i="1"/>
  <c r="J25" i="1"/>
  <c r="J27" i="1"/>
  <c r="E24" i="1"/>
  <c r="E26" i="1"/>
  <c r="O84" i="12" l="1"/>
  <c r="O77" i="12"/>
  <c r="Q67" i="12"/>
  <c r="O61" i="12"/>
  <c r="K51" i="12"/>
  <c r="U23" i="12"/>
  <c r="O10" i="12"/>
  <c r="K10" i="12"/>
  <c r="O51" i="12"/>
  <c r="U43" i="12"/>
  <c r="U37" i="12"/>
  <c r="Q23" i="12"/>
  <c r="O23" i="12"/>
  <c r="I10" i="12"/>
  <c r="U89" i="12"/>
  <c r="K84" i="12"/>
  <c r="K77" i="12"/>
  <c r="I77" i="12"/>
  <c r="U67" i="12"/>
  <c r="Q61" i="12"/>
  <c r="Q43" i="12"/>
  <c r="O43" i="12"/>
  <c r="Q37" i="12"/>
  <c r="K23" i="12"/>
  <c r="Q89" i="12"/>
  <c r="K43" i="12"/>
  <c r="O37" i="12"/>
  <c r="I23" i="12"/>
  <c r="O89" i="12"/>
  <c r="O67" i="12"/>
  <c r="U64" i="12"/>
  <c r="I51" i="12"/>
  <c r="Q77" i="12"/>
  <c r="K67" i="12"/>
  <c r="Q64" i="12"/>
  <c r="K37" i="12"/>
  <c r="U10" i="12"/>
  <c r="I89" i="12"/>
  <c r="U84" i="12"/>
  <c r="U77" i="12"/>
  <c r="I67" i="12"/>
  <c r="U61" i="12"/>
  <c r="U51" i="12"/>
  <c r="Q10" i="12"/>
  <c r="M84" i="12"/>
  <c r="M23" i="12"/>
  <c r="M89" i="12"/>
  <c r="G37" i="12"/>
  <c r="I53" i="1" s="1"/>
  <c r="M38" i="12"/>
  <c r="M37" i="12" s="1"/>
  <c r="M61" i="12"/>
  <c r="M77" i="12"/>
  <c r="G51" i="12"/>
  <c r="I55" i="1" s="1"/>
  <c r="M52" i="12"/>
  <c r="M51" i="12" s="1"/>
  <c r="M10" i="12"/>
  <c r="G43" i="12"/>
  <c r="I54" i="1" s="1"/>
  <c r="M44" i="12"/>
  <c r="M43" i="12" s="1"/>
  <c r="M67" i="12"/>
  <c r="M18" i="12"/>
  <c r="G8" i="12"/>
  <c r="I47" i="1" s="1"/>
  <c r="M9" i="12"/>
  <c r="M8" i="12" s="1"/>
  <c r="AD98" i="12"/>
  <c r="G39" i="1" s="1"/>
  <c r="G40" i="1" s="1"/>
  <c r="G25" i="1" s="1"/>
  <c r="G26" i="1" s="1"/>
  <c r="G77" i="12"/>
  <c r="I60" i="1" s="1"/>
  <c r="G89" i="12"/>
  <c r="I62" i="1" s="1"/>
  <c r="I19" i="1" s="1"/>
  <c r="M36" i="12"/>
  <c r="M35" i="12" s="1"/>
  <c r="M65" i="12"/>
  <c r="M64" i="12" s="1"/>
  <c r="F40" i="1"/>
  <c r="G23" i="1" s="1"/>
  <c r="G61" i="12"/>
  <c r="I56" i="1" s="1"/>
  <c r="G23" i="12"/>
  <c r="I51" i="1" s="1"/>
  <c r="G95" i="12"/>
  <c r="I63" i="1" s="1"/>
  <c r="G75" i="12"/>
  <c r="I59" i="1" s="1"/>
  <c r="G84" i="12"/>
  <c r="I61" i="1" s="1"/>
  <c r="I18" i="1" s="1"/>
  <c r="G10" i="12"/>
  <c r="I48" i="1" s="1"/>
  <c r="I64" i="1" s="1"/>
  <c r="G18" i="12"/>
  <c r="I49" i="1" s="1"/>
  <c r="G67" i="12"/>
  <c r="I58" i="1" s="1"/>
  <c r="G21" i="12"/>
  <c r="I50" i="1" s="1"/>
  <c r="G28" i="1" l="1"/>
  <c r="H39" i="1"/>
  <c r="H40" i="1" s="1"/>
  <c r="I16" i="1"/>
  <c r="I17" i="1"/>
  <c r="G98" i="12"/>
  <c r="G24" i="1"/>
  <c r="G29" i="1" s="1"/>
  <c r="I21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<sst xmlns="http://schemas.openxmlformats.org/spreadsheetml/2006/main" count="529" uniqueCount="277">
  <si>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</si>
  <si>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</si>
  <si>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</si>
  <si>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</si>
  <si>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</si>
  <si>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</si>
  <si>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</si>
  <si>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</si>
  <si>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</si>
  <si>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</si>
  <si>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</si>
  <si>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</si>
  <si>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</si>
  <si>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</si>
  <si>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</si>
  <si>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</si>
  <si>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</si>
  <si>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</si>
  <si>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</si>
  <si>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</si>
  <si>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</si>
  <si>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</si>
  <si>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</si>
  <si>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</si>
  <si>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</si>
  <si>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</si>
  <si>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</si>
  <si>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</si>
  <si>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</si>
  <si>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</si>
  <si>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</si>
  <si>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</si>
  <si>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</si>
  <si>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</si>
  <si>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</si>
  <si>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</si>
  <si>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</si>
  <si>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</si>
  <si>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</si>
  <si>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</si>
  <si>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</si>
  <si>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</si>
  <si>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</si>
  <si>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Kylešovice Opava, U Hřiště 1242, Opava</t>
  </si>
  <si>
    <t>Rozpočet:</t>
  </si>
  <si>
    <t>Misto</t>
  </si>
  <si>
    <t>01.1 - Stavební úpravy, Multimediální učebna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</si>
  <si>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</si>
  <si>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</si>
  <si>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</si>
  <si>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</si>
  <si>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</si>
  <si>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</si>
  <si>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</si>
  <si>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</si>
  <si>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</si>
  <si>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</si>
  <si>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</si>
  <si>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</si>
  <si>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</si>
  <si>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</si>
  <si>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</si>
  <si>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</si>
  <si>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</si>
  <si>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</si>
  <si>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</si>
  <si>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</si>
  <si>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</si>
  <si>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</si>
  <si>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</si>
  <si>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</si>
  <si>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</si>
  <si>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</si>
  <si>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</si>
  <si>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</si>
  <si>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</si>
  <si>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</si>
  <si>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</si>
  <si>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</si>
  <si>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</si>
  <si>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</si>
  <si>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</si>
  <si>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</si>
  <si>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</si>
  <si>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</si>
  <si>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</si>
  <si>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</si>
  <si>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</si>
  <si>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</si>
  <si>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</si>
  <si>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</si>
  <si>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</si>
  <si>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</si>
  <si>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</si>
  <si>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</si>
  <si>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</si>
  <si>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</si>
  <si>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</si>
  <si>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</si>
  <si>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</si>
  <si>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</si>
  <si>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</si>
  <si>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</si>
  <si>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</si>
  <si>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</si>
  <si>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</si>
  <si>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</si>
  <si>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</si>
  <si>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</si>
  <si>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</si>
  <si>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</si>
  <si>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</si>
  <si>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</si>
  <si>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</si>
  <si>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</si>
  <si>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</si>
  <si>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</si>
  <si>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</si>
  <si>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</si>
  <si>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319201315R00</t>
  </si>
  <si>
    <t>Vyrovnání zdiva pod omítku maltou ze suché maltové směsi tl. 10 mm, pod obklad</t>
  </si>
  <si>
    <t>m2</t>
  </si>
  <si>
    <t>POL1_0</t>
  </si>
  <si>
    <t>610991111R00</t>
  </si>
  <si>
    <t>Zakrývání výplní vnitřních otvorů</t>
  </si>
  <si>
    <t>612100032RAA</t>
  </si>
  <si>
    <t>Oprava omítek stěn, vnitřních vápenocementových do 30 % plochy</t>
  </si>
  <si>
    <t>POL2_0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</si>
  <si>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</si>
  <si>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</si>
  <si>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</si>
  <si>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</si>
  <si>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</si>
  <si>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</si>
  <si>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</si>
  <si>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</si>
  <si>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</si>
  <si>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</si>
  <si>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</si>
  <si>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946941501R00</t>
  </si>
  <si>
    <t>Návoz a odvoz pomocného lešení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</si>
  <si>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</si>
  <si>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</si>
  <si>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</si>
  <si>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</si>
  <si>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</si>
  <si>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978059511R00</t>
  </si>
  <si>
    <t>Odsekání vnitřních obkladů stěn</t>
  </si>
  <si>
    <t>974049121R00</t>
  </si>
  <si>
    <t>Vysekání rýh v cihelných a betonových zdech 3x3 cm</t>
  </si>
  <si>
    <t>978011141R00</t>
  </si>
  <si>
    <t>Otlučení omítek vnitřních vápenných stropů do 30 %</t>
  </si>
  <si>
    <t>978013141R00</t>
  </si>
  <si>
    <t>Otlučení omítek vnitřních stěn v rozsahu do 30 %</t>
  </si>
  <si>
    <t>97801</t>
  </si>
  <si>
    <t>Prací spojené se zapravením, po demontážích elektropříslušenství</t>
  </si>
  <si>
    <t>hod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</si>
  <si>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</si>
  <si>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</si>
  <si>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</si>
  <si>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</si>
  <si>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</si>
  <si>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</si>
  <si>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</si>
  <si>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</si>
  <si>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</si>
  <si>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</si>
  <si>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</si>
  <si>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</si>
  <si>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</si>
  <si>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</si>
  <si>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</si>
  <si>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</si>
  <si>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</si>
  <si>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</si>
  <si>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</si>
  <si>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721194105R00</t>
  </si>
  <si>
    <t>Vyvedení odpadních výpustek, D 50 x 1,8 mm</t>
  </si>
  <si>
    <t>kus</t>
  </si>
  <si>
    <t>72101</t>
  </si>
  <si>
    <t>Instalační práce spojené s napojením zařizovacích, předmětů včetně zednického zapravení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</si>
  <si>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</si>
  <si>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</si>
  <si>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</si>
  <si>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</si>
  <si>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</si>
  <si>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</si>
  <si>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</si>
  <si>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</si>
  <si>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</si>
  <si>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</si>
  <si>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</si>
  <si>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</si>
  <si>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72201</t>
  </si>
  <si>
    <t>Vodoinstalační práce spojené s napojením, zařizovacích předmětů včetně zednického zapravení</t>
  </si>
  <si>
    <t>998722102R00</t>
  </si>
  <si>
    <t>Přesun hmot pro vnitřní vodovod, výšky do 12 m</t>
  </si>
  <si>
    <t>725290020RA0</t>
  </si>
  <si>
    <t>Demontáž umyvadla včetně baterie a konzol</t>
  </si>
  <si>
    <t>725219201R00</t>
  </si>
  <si>
    <t>Montáž umyvadel na konzoly</t>
  </si>
  <si>
    <t>soubor</t>
  </si>
  <si>
    <t>725829202R00</t>
  </si>
  <si>
    <t>Montáž baterie umyvadlové a dřezové nástěnné</t>
  </si>
  <si>
    <t>725017123R00</t>
  </si>
  <si>
    <t>Umyvadlo na šrouby, 600 x 450 mm, bílé</t>
  </si>
  <si>
    <t>725017129R00</t>
  </si>
  <si>
    <t>Kryt sifonu umyvadel, bílý</t>
  </si>
  <si>
    <t>725810402R00</t>
  </si>
  <si>
    <t>Ventil rohový bez přípojovací trubičky TE 66 G 1/2"</t>
  </si>
  <si>
    <t>55144236R</t>
  </si>
  <si>
    <t>Baterie umyvadlová Chrome s výpustí</t>
  </si>
  <si>
    <t>POL3_0</t>
  </si>
  <si>
    <t>725860211RT1</t>
  </si>
  <si>
    <t>Sifon umyvadlový, 5/4", zpětná klapka, čistící otvor, D 32, 40 mm</t>
  </si>
  <si>
    <t>998725102R00</t>
  </si>
  <si>
    <t>Přesun hmot pro zařizovací předměty, výšky do 12 m</t>
  </si>
  <si>
    <t>73501</t>
  </si>
  <si>
    <t>Demontáž stávajících otopných těles, provedení očištění a nátěru vč. zpětného osazení</t>
  </si>
  <si>
    <t>ks</t>
  </si>
  <si>
    <t>998735102R00</t>
  </si>
  <si>
    <t>Přesun hmot pro otopná tělesa, výšky do 12 m</t>
  </si>
  <si>
    <t>76601</t>
  </si>
  <si>
    <t>Demontáž a likvidace krytu radiátorů, Vyklizení vybavení učebny</t>
  </si>
  <si>
    <t>998766102R00</t>
  </si>
  <si>
    <t>Přesun hmot pro truhlářské konstr., výšky do 12 m</t>
  </si>
  <si>
    <t>602016193R00</t>
  </si>
  <si>
    <t>781475116RU2</t>
  </si>
  <si>
    <t>Obklad vnitřní stěn keramický, do tmele, 30x30 cm, flex.lep., spár.hmota</t>
  </si>
  <si>
    <t>781479711R00</t>
  </si>
  <si>
    <t>Příplatek k obkladu stěn keram.,za plochu do 10 m2</t>
  </si>
  <si>
    <t>59782220R</t>
  </si>
  <si>
    <t>Dlaždice 30x30 béžová</t>
  </si>
  <si>
    <t>781491001R00</t>
  </si>
  <si>
    <t>Montáž lišt k obkladům</t>
  </si>
  <si>
    <t>781497111RS3</t>
  </si>
  <si>
    <t>Lišta hliníková k obkladům, pro tloušťku obkladu 10 mm</t>
  </si>
  <si>
    <t>998781102R00</t>
  </si>
  <si>
    <t>Přesun hmot pro obklady keramické, výšky do 12 m</t>
  </si>
  <si>
    <t>78301</t>
  </si>
  <si>
    <t>Očištění a nátěr ocel. zárubní 1xzáklad+2xemail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</si>
  <si>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</si>
  <si>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</si>
  <si>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</si>
  <si>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</si>
  <si>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</si>
  <si>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</si>
  <si>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</si>
  <si>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</si>
  <si>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</si>
  <si>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</si>
  <si>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650801115R00</t>
  </si>
  <si>
    <t>Demontáž svítidla stropního zavěšeného</t>
  </si>
  <si>
    <t>650101536R00</t>
  </si>
  <si>
    <t>Montáž LED svítidla stropního zavěšeného</t>
  </si>
  <si>
    <t>348360183R</t>
  </si>
  <si>
    <t>Svítidlo LED stropní</t>
  </si>
  <si>
    <t>650101</t>
  </si>
  <si>
    <t xml:space="preserve">Elektroinstalační práce 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</si>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</sst>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E19" sqref="E19:F1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5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5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5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5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 x14ac:dyDescent="0.25">
      <c r="A19" s="139" t="s">
        <v>88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 x14ac:dyDescent="0.25">
      <c r="A20" s="139" t="s">
        <v>91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 x14ac:dyDescent="0.25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5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53</v>
      </c>
      <c r="C39" s="208" t="s">
        <v>46</v>
      </c>
      <c r="D39" s="209"/>
      <c r="E39" s="209"/>
      <c r="F39" s="106">
        <f>'Rozpočet Pol'!AC98</f>
        <v>0</v>
      </c>
      <c r="G39" s="107">
        <f>'Rozpočet Pol'!AD98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10" t="s">
        <v>54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 x14ac:dyDescent="0.3">
      <c r="B44" s="118" t="s">
        <v>56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57</v>
      </c>
      <c r="G46" s="127"/>
      <c r="H46" s="127"/>
      <c r="I46" s="213" t="s">
        <v>28</v>
      </c>
      <c r="J46" s="213"/>
    </row>
    <row r="47" spans="1:10" ht="25.5" customHeight="1" x14ac:dyDescent="0.25">
      <c r="A47" s="120"/>
      <c r="B47" s="128" t="s">
        <v>58</v>
      </c>
      <c r="C47" s="215" t="s">
        <v>59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 x14ac:dyDescent="0.25">
      <c r="A48" s="120"/>
      <c r="B48" s="122" t="s">
        <v>60</v>
      </c>
      <c r="C48" s="203" t="s">
        <v>61</v>
      </c>
      <c r="D48" s="204"/>
      <c r="E48" s="204"/>
      <c r="F48" s="132" t="s">
        <v>23</v>
      </c>
      <c r="G48" s="133"/>
      <c r="H48" s="133"/>
      <c r="I48" s="202">
        <f>'Rozpočet Pol'!G10</f>
        <v>0</v>
      </c>
      <c r="J48" s="202"/>
    </row>
    <row r="49" spans="1:10" ht="25.5" customHeight="1" x14ac:dyDescent="0.25">
      <c r="A49" s="120"/>
      <c r="B49" s="122" t="s">
        <v>62</v>
      </c>
      <c r="C49" s="203" t="s">
        <v>63</v>
      </c>
      <c r="D49" s="204"/>
      <c r="E49" s="204"/>
      <c r="F49" s="132" t="s">
        <v>23</v>
      </c>
      <c r="G49" s="133"/>
      <c r="H49" s="133"/>
      <c r="I49" s="202">
        <f>'Rozpočet Pol'!G18</f>
        <v>0</v>
      </c>
      <c r="J49" s="202"/>
    </row>
    <row r="50" spans="1:10" ht="25.5" customHeight="1" x14ac:dyDescent="0.25">
      <c r="A50" s="120"/>
      <c r="B50" s="122" t="s">
        <v>64</v>
      </c>
      <c r="C50" s="203" t="s">
        <v>65</v>
      </c>
      <c r="D50" s="204"/>
      <c r="E50" s="204"/>
      <c r="F50" s="132" t="s">
        <v>23</v>
      </c>
      <c r="G50" s="133"/>
      <c r="H50" s="133"/>
      <c r="I50" s="202">
        <f>'Rozpočet Pol'!G21</f>
        <v>0</v>
      </c>
      <c r="J50" s="202"/>
    </row>
    <row r="51" spans="1:10" ht="25.5" customHeight="1" x14ac:dyDescent="0.25">
      <c r="A51" s="120"/>
      <c r="B51" s="122" t="s">
        <v>66</v>
      </c>
      <c r="C51" s="203" t="s">
        <v>67</v>
      </c>
      <c r="D51" s="204"/>
      <c r="E51" s="204"/>
      <c r="F51" s="132" t="s">
        <v>23</v>
      </c>
      <c r="G51" s="133"/>
      <c r="H51" s="133"/>
      <c r="I51" s="202">
        <f>'Rozpočet Pol'!G23</f>
        <v>0</v>
      </c>
      <c r="J51" s="202"/>
    </row>
    <row r="52" spans="1:10" ht="25.5" customHeight="1" x14ac:dyDescent="0.25">
      <c r="A52" s="120"/>
      <c r="B52" s="122" t="s">
        <v>68</v>
      </c>
      <c r="C52" s="203" t="s">
        <v>69</v>
      </c>
      <c r="D52" s="204"/>
      <c r="E52" s="204"/>
      <c r="F52" s="132" t="s">
        <v>23</v>
      </c>
      <c r="G52" s="133"/>
      <c r="H52" s="133"/>
      <c r="I52" s="202">
        <f>'Rozpočet Pol'!G35</f>
        <v>0</v>
      </c>
      <c r="J52" s="202"/>
    </row>
    <row r="53" spans="1:10" ht="25.5" customHeight="1" x14ac:dyDescent="0.25">
      <c r="A53" s="120"/>
      <c r="B53" s="122" t="s">
        <v>70</v>
      </c>
      <c r="C53" s="203" t="s">
        <v>71</v>
      </c>
      <c r="D53" s="204"/>
      <c r="E53" s="204"/>
      <c r="F53" s="132" t="s">
        <v>24</v>
      </c>
      <c r="G53" s="133"/>
      <c r="H53" s="133"/>
      <c r="I53" s="202">
        <f>'Rozpočet Pol'!G37</f>
        <v>0</v>
      </c>
      <c r="J53" s="202"/>
    </row>
    <row r="54" spans="1:10" ht="25.5" customHeight="1" x14ac:dyDescent="0.25">
      <c r="A54" s="120"/>
      <c r="B54" s="122" t="s">
        <v>72</v>
      </c>
      <c r="C54" s="203" t="s">
        <v>73</v>
      </c>
      <c r="D54" s="204"/>
      <c r="E54" s="204"/>
      <c r="F54" s="132" t="s">
        <v>24</v>
      </c>
      <c r="G54" s="133"/>
      <c r="H54" s="133"/>
      <c r="I54" s="202">
        <f>'Rozpočet Pol'!G43</f>
        <v>0</v>
      </c>
      <c r="J54" s="202"/>
    </row>
    <row r="55" spans="1:10" ht="25.5" customHeight="1" x14ac:dyDescent="0.25">
      <c r="A55" s="120"/>
      <c r="B55" s="122" t="s">
        <v>74</v>
      </c>
      <c r="C55" s="203" t="s">
        <v>75</v>
      </c>
      <c r="D55" s="204"/>
      <c r="E55" s="204"/>
      <c r="F55" s="132" t="s">
        <v>24</v>
      </c>
      <c r="G55" s="133"/>
      <c r="H55" s="133"/>
      <c r="I55" s="202">
        <f>'Rozpočet Pol'!G51</f>
        <v>0</v>
      </c>
      <c r="J55" s="202"/>
    </row>
    <row r="56" spans="1:10" ht="25.5" customHeight="1" x14ac:dyDescent="0.25">
      <c r="A56" s="120"/>
      <c r="B56" s="122" t="s">
        <v>76</v>
      </c>
      <c r="C56" s="203" t="s">
        <v>77</v>
      </c>
      <c r="D56" s="204"/>
      <c r="E56" s="204"/>
      <c r="F56" s="132" t="s">
        <v>24</v>
      </c>
      <c r="G56" s="133"/>
      <c r="H56" s="133"/>
      <c r="I56" s="202">
        <f>'Rozpočet Pol'!G61</f>
        <v>0</v>
      </c>
      <c r="J56" s="202"/>
    </row>
    <row r="57" spans="1:10" ht="25.5" customHeight="1" x14ac:dyDescent="0.25">
      <c r="A57" s="120"/>
      <c r="B57" s="122" t="s">
        <v>78</v>
      </c>
      <c r="C57" s="203" t="s">
        <v>79</v>
      </c>
      <c r="D57" s="204"/>
      <c r="E57" s="204"/>
      <c r="F57" s="132" t="s">
        <v>24</v>
      </c>
      <c r="G57" s="133"/>
      <c r="H57" s="133"/>
      <c r="I57" s="202">
        <f>'Rozpočet Pol'!G64</f>
        <v>0</v>
      </c>
      <c r="J57" s="202"/>
    </row>
    <row r="58" spans="1:10" ht="25.5" customHeight="1" x14ac:dyDescent="0.25">
      <c r="A58" s="120"/>
      <c r="B58" s="122" t="s">
        <v>80</v>
      </c>
      <c r="C58" s="203" t="s">
        <v>81</v>
      </c>
      <c r="D58" s="204"/>
      <c r="E58" s="204"/>
      <c r="F58" s="132" t="s">
        <v>24</v>
      </c>
      <c r="G58" s="133"/>
      <c r="H58" s="133"/>
      <c r="I58" s="202">
        <f>'Rozpočet Pol'!G67</f>
        <v>0</v>
      </c>
      <c r="J58" s="202"/>
    </row>
    <row r="59" spans="1:10" ht="25.5" customHeight="1" x14ac:dyDescent="0.25">
      <c r="A59" s="120"/>
      <c r="B59" s="122" t="s">
        <v>82</v>
      </c>
      <c r="C59" s="203" t="s">
        <v>83</v>
      </c>
      <c r="D59" s="204"/>
      <c r="E59" s="204"/>
      <c r="F59" s="132" t="s">
        <v>24</v>
      </c>
      <c r="G59" s="133"/>
      <c r="H59" s="133"/>
      <c r="I59" s="202">
        <f>'Rozpočet Pol'!G75</f>
        <v>0</v>
      </c>
      <c r="J59" s="202"/>
    </row>
    <row r="60" spans="1:10" ht="25.5" customHeight="1" x14ac:dyDescent="0.25">
      <c r="A60" s="120"/>
      <c r="B60" s="122" t="s">
        <v>84</v>
      </c>
      <c r="C60" s="203" t="s">
        <v>85</v>
      </c>
      <c r="D60" s="204"/>
      <c r="E60" s="204"/>
      <c r="F60" s="132" t="s">
        <v>24</v>
      </c>
      <c r="G60" s="133"/>
      <c r="H60" s="133"/>
      <c r="I60" s="202">
        <f>'Rozpočet Pol'!G77</f>
        <v>0</v>
      </c>
      <c r="J60" s="202"/>
    </row>
    <row r="61" spans="1:10" ht="25.5" customHeight="1" x14ac:dyDescent="0.25">
      <c r="A61" s="120"/>
      <c r="B61" s="122" t="s">
        <v>86</v>
      </c>
      <c r="C61" s="203" t="s">
        <v>87</v>
      </c>
      <c r="D61" s="204"/>
      <c r="E61" s="204"/>
      <c r="F61" s="132" t="s">
        <v>25</v>
      </c>
      <c r="G61" s="133"/>
      <c r="H61" s="133"/>
      <c r="I61" s="202">
        <f>'Rozpočet Pol'!G84</f>
        <v>0</v>
      </c>
      <c r="J61" s="202"/>
    </row>
    <row r="62" spans="1:10" ht="25.5" customHeight="1" x14ac:dyDescent="0.25">
      <c r="A62" s="120"/>
      <c r="B62" s="122" t="s">
        <v>88</v>
      </c>
      <c r="C62" s="203" t="s">
        <v>26</v>
      </c>
      <c r="D62" s="204"/>
      <c r="E62" s="204"/>
      <c r="F62" s="132" t="s">
        <v>88</v>
      </c>
      <c r="G62" s="133"/>
      <c r="H62" s="133"/>
      <c r="I62" s="202">
        <f>'Rozpočet Pol'!G89</f>
        <v>0</v>
      </c>
      <c r="J62" s="202"/>
    </row>
    <row r="63" spans="1:10" ht="25.5" customHeight="1" x14ac:dyDescent="0.25">
      <c r="A63" s="120"/>
      <c r="B63" s="129" t="s">
        <v>89</v>
      </c>
      <c r="C63" s="199" t="s">
        <v>90</v>
      </c>
      <c r="D63" s="200"/>
      <c r="E63" s="200"/>
      <c r="F63" s="134" t="s">
        <v>23</v>
      </c>
      <c r="G63" s="135"/>
      <c r="H63" s="135"/>
      <c r="I63" s="198">
        <f>'Rozpočet Pol'!G95</f>
        <v>0</v>
      </c>
      <c r="J63" s="198"/>
    </row>
    <row r="64" spans="1:10" ht="25.5" customHeight="1" x14ac:dyDescent="0.25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 x14ac:dyDescent="0.25">
      <c r="F65" s="138"/>
      <c r="G65" s="94"/>
      <c r="H65" s="138"/>
      <c r="I65" s="94"/>
      <c r="J65" s="94"/>
    </row>
    <row r="66" spans="6:10" x14ac:dyDescent="0.25">
      <c r="F66" s="138"/>
      <c r="G66" s="94"/>
      <c r="H66" s="138"/>
      <c r="I66" s="94"/>
      <c r="J66" s="94"/>
    </row>
    <row r="67" spans="6:10" x14ac:dyDescent="0.25">
      <c r="F67" s="138"/>
      <c r="G67" s="94"/>
      <c r="H67" s="138"/>
      <c r="I67" s="94"/>
      <c r="J67" s="94"/>
    </row>
  </sheetData>
  <sheetProtection algorithmName="SHA-512" hashValue="FR6jTsCUlPRkLFnCVGqUTiEE4UZUHbswPMiGSBcuXowBLquA3DjNFMUAgiZrf2yXOs2muRq00kGCE+SCMycWCg==" saltValue="5qWQuXgot36eOUXMTEPht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 x14ac:dyDescent="0.25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 x14ac:dyDescent="0.25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 x14ac:dyDescent="0.25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8"/>
  <sheetViews>
    <sheetView tabSelected="1" workbookViewId="0">
      <selection activeCell="C14" sqref="C14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50" t="s">
        <v>6</v>
      </c>
      <c r="B1" s="250"/>
      <c r="C1" s="250"/>
      <c r="D1" s="250"/>
      <c r="E1" s="250"/>
      <c r="F1" s="250"/>
      <c r="G1" s="250"/>
      <c r="AE1" t="s">
        <v>93</v>
      </c>
    </row>
    <row r="2" spans="1:60" ht="25.05" customHeight="1" x14ac:dyDescent="0.25">
      <c r="A2" s="143" t="s">
        <v>92</v>
      </c>
      <c r="B2" s="141"/>
      <c r="C2" s="251" t="s">
        <v>46</v>
      </c>
      <c r="D2" s="252"/>
      <c r="E2" s="252"/>
      <c r="F2" s="252"/>
      <c r="G2" s="253"/>
      <c r="AE2" t="s">
        <v>94</v>
      </c>
    </row>
    <row r="3" spans="1:60" ht="25.05" customHeight="1" x14ac:dyDescent="0.25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95</v>
      </c>
    </row>
    <row r="4" spans="1:60" ht="25.05" hidden="1" customHeight="1" x14ac:dyDescent="0.25">
      <c r="A4" s="144" t="s">
        <v>8</v>
      </c>
      <c r="B4" s="142"/>
      <c r="C4" s="254"/>
      <c r="D4" s="255"/>
      <c r="E4" s="255"/>
      <c r="F4" s="255"/>
      <c r="G4" s="256"/>
      <c r="AE4" t="s">
        <v>96</v>
      </c>
    </row>
    <row r="5" spans="1:60" hidden="1" x14ac:dyDescent="0.25">
      <c r="A5" s="145" t="s">
        <v>97</v>
      </c>
      <c r="B5" s="146"/>
      <c r="C5" s="147"/>
      <c r="D5" s="148"/>
      <c r="E5" s="148"/>
      <c r="F5" s="148"/>
      <c r="G5" s="149"/>
      <c r="AE5" t="s">
        <v>98</v>
      </c>
    </row>
    <row r="7" spans="1:60" ht="39.6" x14ac:dyDescent="0.25">
      <c r="A7" s="154" t="s">
        <v>99</v>
      </c>
      <c r="B7" s="155" t="s">
        <v>100</v>
      </c>
      <c r="C7" s="155" t="s">
        <v>101</v>
      </c>
      <c r="D7" s="154" t="s">
        <v>102</v>
      </c>
      <c r="E7" s="154" t="s">
        <v>103</v>
      </c>
      <c r="F7" s="150" t="s">
        <v>104</v>
      </c>
      <c r="G7" s="171" t="s">
        <v>28</v>
      </c>
      <c r="H7" s="172" t="s">
        <v>29</v>
      </c>
      <c r="I7" s="172" t="s">
        <v>105</v>
      </c>
      <c r="J7" s="172" t="s">
        <v>30</v>
      </c>
      <c r="K7" s="172" t="s">
        <v>106</v>
      </c>
      <c r="L7" s="172" t="s">
        <v>107</v>
      </c>
      <c r="M7" s="172" t="s">
        <v>108</v>
      </c>
      <c r="N7" s="172" t="s">
        <v>109</v>
      </c>
      <c r="O7" s="172" t="s">
        <v>110</v>
      </c>
      <c r="P7" s="172" t="s">
        <v>111</v>
      </c>
      <c r="Q7" s="172" t="s">
        <v>112</v>
      </c>
      <c r="R7" s="172" t="s">
        <v>113</v>
      </c>
      <c r="S7" s="172" t="s">
        <v>114</v>
      </c>
      <c r="T7" s="172" t="s">
        <v>115</v>
      </c>
      <c r="U7" s="157" t="s">
        <v>116</v>
      </c>
    </row>
    <row r="8" spans="1:60" x14ac:dyDescent="0.25">
      <c r="A8" s="173" t="s">
        <v>117</v>
      </c>
      <c r="B8" s="174" t="s">
        <v>58</v>
      </c>
      <c r="C8" s="175" t="s">
        <v>59</v>
      </c>
      <c r="D8" s="176"/>
      <c r="E8" s="177"/>
      <c r="F8" s="178"/>
      <c r="G8" s="178">
        <f>SUMIF(AE9:AE9,"&lt;&gt;NOR",G9:G9)</f>
        <v>0</v>
      </c>
      <c r="H8" s="178"/>
      <c r="I8" s="178">
        <f>SUM(I9:I9)</f>
        <v>0</v>
      </c>
      <c r="J8" s="178"/>
      <c r="K8" s="178">
        <f>SUM(K9:K9)</f>
        <v>0</v>
      </c>
      <c r="L8" s="178"/>
      <c r="M8" s="178">
        <f>SUM(M9:M9)</f>
        <v>0</v>
      </c>
      <c r="N8" s="156"/>
      <c r="O8" s="156">
        <f>SUM(O9:O9)</f>
        <v>1.84E-2</v>
      </c>
      <c r="P8" s="156"/>
      <c r="Q8" s="156">
        <f>SUM(Q9:Q9)</f>
        <v>0</v>
      </c>
      <c r="R8" s="156"/>
      <c r="S8" s="156"/>
      <c r="T8" s="173"/>
      <c r="U8" s="156">
        <f>SUM(U9:U9)</f>
        <v>0.67</v>
      </c>
      <c r="AE8" t="s">
        <v>118</v>
      </c>
    </row>
    <row r="9" spans="1:60" ht="20.399999999999999" outlineLevel="1" x14ac:dyDescent="0.25">
      <c r="A9" s="152">
        <v>1</v>
      </c>
      <c r="B9" s="158" t="s">
        <v>119</v>
      </c>
      <c r="C9" s="191" t="s">
        <v>120</v>
      </c>
      <c r="D9" s="160" t="s">
        <v>121</v>
      </c>
      <c r="E9" s="166">
        <v>2.23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8.2500000000000004E-3</v>
      </c>
      <c r="O9" s="161">
        <f>ROUND(E9*N9,5)</f>
        <v>1.84E-2</v>
      </c>
      <c r="P9" s="161">
        <v>0</v>
      </c>
      <c r="Q9" s="161">
        <f>ROUND(E9*P9,5)</f>
        <v>0</v>
      </c>
      <c r="R9" s="161"/>
      <c r="S9" s="161"/>
      <c r="T9" s="162">
        <v>0.3</v>
      </c>
      <c r="U9" s="161">
        <f>ROUND(E9*T9,2)</f>
        <v>0.67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122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5">
      <c r="A10" s="153" t="s">
        <v>117</v>
      </c>
      <c r="B10" s="159" t="s">
        <v>60</v>
      </c>
      <c r="C10" s="192" t="s">
        <v>61</v>
      </c>
      <c r="D10" s="163"/>
      <c r="E10" s="167"/>
      <c r="F10" s="170"/>
      <c r="G10" s="170">
        <f>SUMIF(AE11:AE17,"&lt;&gt;NOR",G11:G17)</f>
        <v>0</v>
      </c>
      <c r="H10" s="170"/>
      <c r="I10" s="170">
        <f>SUM(I11:I17)</f>
        <v>0</v>
      </c>
      <c r="J10" s="170"/>
      <c r="K10" s="170">
        <f>SUM(K11:K17)</f>
        <v>0</v>
      </c>
      <c r="L10" s="170"/>
      <c r="M10" s="170">
        <f>SUM(M11:M17)</f>
        <v>0</v>
      </c>
      <c r="N10" s="164"/>
      <c r="O10" s="164">
        <f>SUM(O11:O17)</f>
        <v>3.9356200000000001</v>
      </c>
      <c r="P10" s="164"/>
      <c r="Q10" s="164">
        <f>SUM(Q11:Q17)</f>
        <v>1.0509299999999999</v>
      </c>
      <c r="R10" s="164"/>
      <c r="S10" s="164"/>
      <c r="T10" s="165"/>
      <c r="U10" s="164">
        <f>SUM(U11:U17)</f>
        <v>167.70000000000002</v>
      </c>
      <c r="AE10" t="s">
        <v>118</v>
      </c>
    </row>
    <row r="11" spans="1:60" outlineLevel="1" x14ac:dyDescent="0.25">
      <c r="A11" s="152">
        <v>2</v>
      </c>
      <c r="B11" s="158" t="s">
        <v>123</v>
      </c>
      <c r="C11" s="191" t="s">
        <v>124</v>
      </c>
      <c r="D11" s="160" t="s">
        <v>121</v>
      </c>
      <c r="E11" s="166">
        <v>15.369249999999999</v>
      </c>
      <c r="F11" s="168">
        <f>H11+J11</f>
        <v>0</v>
      </c>
      <c r="G11" s="169">
        <f t="shared" ref="G11:G17" si="0">ROUND(E11*F11,2)</f>
        <v>0</v>
      </c>
      <c r="H11" s="169"/>
      <c r="I11" s="169">
        <f t="shared" ref="I11:I17" si="1">ROUND(E11*H11,2)</f>
        <v>0</v>
      </c>
      <c r="J11" s="169"/>
      <c r="K11" s="169">
        <f t="shared" ref="K11:K17" si="2">ROUND(E11*J11,2)</f>
        <v>0</v>
      </c>
      <c r="L11" s="169">
        <v>21</v>
      </c>
      <c r="M11" s="169">
        <f t="shared" ref="M11:M17" si="3">G11*(1+L11/100)</f>
        <v>0</v>
      </c>
      <c r="N11" s="161">
        <v>4.0000000000000003E-5</v>
      </c>
      <c r="O11" s="161">
        <f t="shared" ref="O11:O17" si="4">ROUND(E11*N11,5)</f>
        <v>6.0999999999999997E-4</v>
      </c>
      <c r="P11" s="161">
        <v>0</v>
      </c>
      <c r="Q11" s="161">
        <f t="shared" ref="Q11:Q17" si="5">ROUND(E11*P11,5)</f>
        <v>0</v>
      </c>
      <c r="R11" s="161"/>
      <c r="S11" s="161"/>
      <c r="T11" s="162">
        <v>7.8E-2</v>
      </c>
      <c r="U11" s="161">
        <f t="shared" ref="U11:U17" si="6">ROUND(E11*T11,2)</f>
        <v>1.2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122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.399999999999999" outlineLevel="1" x14ac:dyDescent="0.25">
      <c r="A12" s="152">
        <v>3</v>
      </c>
      <c r="B12" s="158" t="s">
        <v>125</v>
      </c>
      <c r="C12" s="191" t="s">
        <v>126</v>
      </c>
      <c r="D12" s="160" t="s">
        <v>121</v>
      </c>
      <c r="E12" s="166">
        <v>105.09275</v>
      </c>
      <c r="F12" s="168">
        <f>H12+J12</f>
        <v>0</v>
      </c>
      <c r="G12" s="169">
        <f t="shared" si="0"/>
        <v>0</v>
      </c>
      <c r="H12" s="169"/>
      <c r="I12" s="169">
        <f t="shared" si="1"/>
        <v>0</v>
      </c>
      <c r="J12" s="169"/>
      <c r="K12" s="169">
        <f t="shared" si="2"/>
        <v>0</v>
      </c>
      <c r="L12" s="169">
        <v>21</v>
      </c>
      <c r="M12" s="169">
        <f t="shared" si="3"/>
        <v>0</v>
      </c>
      <c r="N12" s="161">
        <v>1.5959999999999998E-2</v>
      </c>
      <c r="O12" s="161">
        <f t="shared" si="4"/>
        <v>1.6772800000000001</v>
      </c>
      <c r="P12" s="161">
        <v>0.01</v>
      </c>
      <c r="Q12" s="161">
        <f t="shared" si="5"/>
        <v>1.0509299999999999</v>
      </c>
      <c r="R12" s="161"/>
      <c r="S12" s="161"/>
      <c r="T12" s="162">
        <v>0.61817</v>
      </c>
      <c r="U12" s="161">
        <f t="shared" si="6"/>
        <v>64.97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127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4</v>
      </c>
      <c r="B13" s="158" t="s">
        <v>128</v>
      </c>
      <c r="C13" s="191" t="s">
        <v>129</v>
      </c>
      <c r="D13" s="160" t="s">
        <v>121</v>
      </c>
      <c r="E13" s="166">
        <v>68.040000000000006</v>
      </c>
      <c r="F13" s="168">
        <f>H13+J13</f>
        <v>0</v>
      </c>
      <c r="G13" s="169">
        <f t="shared" si="0"/>
        <v>0</v>
      </c>
      <c r="H13" s="169"/>
      <c r="I13" s="169">
        <f t="shared" si="1"/>
        <v>0</v>
      </c>
      <c r="J13" s="169"/>
      <c r="K13" s="169">
        <f t="shared" si="2"/>
        <v>0</v>
      </c>
      <c r="L13" s="169">
        <v>21</v>
      </c>
      <c r="M13" s="169">
        <f t="shared" si="3"/>
        <v>0</v>
      </c>
      <c r="N13" s="161">
        <v>1.5610000000000001E-2</v>
      </c>
      <c r="O13" s="161">
        <f t="shared" si="4"/>
        <v>1.0621</v>
      </c>
      <c r="P13" s="161">
        <v>0</v>
      </c>
      <c r="Q13" s="161">
        <f t="shared" si="5"/>
        <v>0</v>
      </c>
      <c r="R13" s="161"/>
      <c r="S13" s="161"/>
      <c r="T13" s="162">
        <v>0.29075000000000001</v>
      </c>
      <c r="U13" s="161">
        <f t="shared" si="6"/>
        <v>19.78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122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>
        <v>5</v>
      </c>
      <c r="B14" s="158" t="s">
        <v>130</v>
      </c>
      <c r="C14" s="191" t="s">
        <v>131</v>
      </c>
      <c r="D14" s="160" t="s">
        <v>132</v>
      </c>
      <c r="E14" s="166">
        <v>84</v>
      </c>
      <c r="F14" s="168">
        <f>H14+J14</f>
        <v>0</v>
      </c>
      <c r="G14" s="169">
        <f t="shared" si="0"/>
        <v>0</v>
      </c>
      <c r="H14" s="169"/>
      <c r="I14" s="169">
        <f t="shared" si="1"/>
        <v>0</v>
      </c>
      <c r="J14" s="169"/>
      <c r="K14" s="169">
        <f t="shared" si="2"/>
        <v>0</v>
      </c>
      <c r="L14" s="169">
        <v>21</v>
      </c>
      <c r="M14" s="169">
        <f t="shared" si="3"/>
        <v>0</v>
      </c>
      <c r="N14" s="161">
        <v>1.56E-3</v>
      </c>
      <c r="O14" s="161">
        <f t="shared" si="4"/>
        <v>0.13103999999999999</v>
      </c>
      <c r="P14" s="161">
        <v>0</v>
      </c>
      <c r="Q14" s="161">
        <f t="shared" si="5"/>
        <v>0</v>
      </c>
      <c r="R14" s="161"/>
      <c r="S14" s="161"/>
      <c r="T14" s="162">
        <v>0.12</v>
      </c>
      <c r="U14" s="161">
        <f t="shared" si="6"/>
        <v>10.08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122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>
        <v>6</v>
      </c>
      <c r="B15" s="158" t="s">
        <v>133</v>
      </c>
      <c r="C15" s="191" t="s">
        <v>134</v>
      </c>
      <c r="D15" s="160" t="s">
        <v>121</v>
      </c>
      <c r="E15" s="166">
        <v>105.09275</v>
      </c>
      <c r="F15" s="168">
        <v>0</v>
      </c>
      <c r="G15" s="169">
        <f t="shared" si="0"/>
        <v>0</v>
      </c>
      <c r="H15" s="169"/>
      <c r="I15" s="169">
        <f t="shared" si="1"/>
        <v>0</v>
      </c>
      <c r="J15" s="169"/>
      <c r="K15" s="169">
        <f t="shared" si="2"/>
        <v>0</v>
      </c>
      <c r="L15" s="169">
        <v>21</v>
      </c>
      <c r="M15" s="169">
        <f t="shared" si="3"/>
        <v>0</v>
      </c>
      <c r="N15" s="161">
        <v>3.2000000000000003E-4</v>
      </c>
      <c r="O15" s="161">
        <f t="shared" si="4"/>
        <v>3.363E-2</v>
      </c>
      <c r="P15" s="161">
        <v>0</v>
      </c>
      <c r="Q15" s="161">
        <f t="shared" si="5"/>
        <v>0</v>
      </c>
      <c r="R15" s="161"/>
      <c r="S15" s="161"/>
      <c r="T15" s="162">
        <v>7.0000000000000007E-2</v>
      </c>
      <c r="U15" s="161">
        <f t="shared" si="6"/>
        <v>7.36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122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0.399999999999999" outlineLevel="1" x14ac:dyDescent="0.25">
      <c r="A16" s="152">
        <v>7</v>
      </c>
      <c r="B16" s="158" t="s">
        <v>135</v>
      </c>
      <c r="C16" s="191" t="s">
        <v>136</v>
      </c>
      <c r="D16" s="160" t="s">
        <v>121</v>
      </c>
      <c r="E16" s="166">
        <v>105.09275</v>
      </c>
      <c r="F16" s="168">
        <f>H16+J16</f>
        <v>0</v>
      </c>
      <c r="G16" s="169">
        <f t="shared" si="0"/>
        <v>0</v>
      </c>
      <c r="H16" s="169"/>
      <c r="I16" s="169">
        <f t="shared" si="1"/>
        <v>0</v>
      </c>
      <c r="J16" s="169"/>
      <c r="K16" s="169">
        <f t="shared" si="2"/>
        <v>0</v>
      </c>
      <c r="L16" s="169">
        <v>21</v>
      </c>
      <c r="M16" s="169">
        <f t="shared" si="3"/>
        <v>0</v>
      </c>
      <c r="N16" s="161">
        <v>4.9100000000000003E-3</v>
      </c>
      <c r="O16" s="161">
        <f t="shared" si="4"/>
        <v>0.51600999999999997</v>
      </c>
      <c r="P16" s="161">
        <v>0</v>
      </c>
      <c r="Q16" s="161">
        <f t="shared" si="5"/>
        <v>0</v>
      </c>
      <c r="R16" s="161"/>
      <c r="S16" s="161"/>
      <c r="T16" s="162">
        <v>0.36199999999999999</v>
      </c>
      <c r="U16" s="161">
        <f t="shared" si="6"/>
        <v>38.04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122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8</v>
      </c>
      <c r="B17" s="158" t="s">
        <v>137</v>
      </c>
      <c r="C17" s="191" t="s">
        <v>138</v>
      </c>
      <c r="D17" s="160" t="s">
        <v>121</v>
      </c>
      <c r="E17" s="166">
        <v>105.09275</v>
      </c>
      <c r="F17" s="168">
        <f>H17+J17</f>
        <v>0</v>
      </c>
      <c r="G17" s="169">
        <f t="shared" si="0"/>
        <v>0</v>
      </c>
      <c r="H17" s="169"/>
      <c r="I17" s="169">
        <f t="shared" si="1"/>
        <v>0</v>
      </c>
      <c r="J17" s="169"/>
      <c r="K17" s="169">
        <f t="shared" si="2"/>
        <v>0</v>
      </c>
      <c r="L17" s="169">
        <v>21</v>
      </c>
      <c r="M17" s="169">
        <f t="shared" si="3"/>
        <v>0</v>
      </c>
      <c r="N17" s="161">
        <v>4.8999999999999998E-3</v>
      </c>
      <c r="O17" s="161">
        <f t="shared" si="4"/>
        <v>0.51495000000000002</v>
      </c>
      <c r="P17" s="161">
        <v>0</v>
      </c>
      <c r="Q17" s="161">
        <f t="shared" si="5"/>
        <v>0</v>
      </c>
      <c r="R17" s="161"/>
      <c r="S17" s="161"/>
      <c r="T17" s="162">
        <v>0.25</v>
      </c>
      <c r="U17" s="161">
        <f t="shared" si="6"/>
        <v>26.27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122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5">
      <c r="A18" s="153" t="s">
        <v>117</v>
      </c>
      <c r="B18" s="159" t="s">
        <v>62</v>
      </c>
      <c r="C18" s="192" t="s">
        <v>63</v>
      </c>
      <c r="D18" s="163"/>
      <c r="E18" s="167"/>
      <c r="F18" s="170"/>
      <c r="G18" s="170">
        <f>SUMIF(AE19:AE20,"&lt;&gt;NOR",G19:G20)</f>
        <v>0</v>
      </c>
      <c r="H18" s="170"/>
      <c r="I18" s="170">
        <f>SUM(I19:I20)</f>
        <v>0</v>
      </c>
      <c r="J18" s="170"/>
      <c r="K18" s="170">
        <f>SUM(K19:K20)</f>
        <v>0</v>
      </c>
      <c r="L18" s="170"/>
      <c r="M18" s="170">
        <f>SUM(M19:M20)</f>
        <v>0</v>
      </c>
      <c r="N18" s="164"/>
      <c r="O18" s="164">
        <f>SUM(O19:O20)</f>
        <v>5.3719999999999997E-2</v>
      </c>
      <c r="P18" s="164"/>
      <c r="Q18" s="164">
        <f>SUM(Q19:Q20)</f>
        <v>0</v>
      </c>
      <c r="R18" s="164"/>
      <c r="S18" s="164"/>
      <c r="T18" s="165"/>
      <c r="U18" s="164">
        <f>SUM(U19:U20)</f>
        <v>7.28</v>
      </c>
      <c r="AE18" t="s">
        <v>118</v>
      </c>
    </row>
    <row r="19" spans="1:60" outlineLevel="1" x14ac:dyDescent="0.25">
      <c r="A19" s="152">
        <v>9</v>
      </c>
      <c r="B19" s="158" t="s">
        <v>139</v>
      </c>
      <c r="C19" s="191" t="s">
        <v>140</v>
      </c>
      <c r="D19" s="160" t="s">
        <v>141</v>
      </c>
      <c r="E19" s="166">
        <v>1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0</v>
      </c>
      <c r="U19" s="161">
        <f>ROUND(E19*T19,2)</f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122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>
        <v>10</v>
      </c>
      <c r="B20" s="158" t="s">
        <v>142</v>
      </c>
      <c r="C20" s="191" t="s">
        <v>143</v>
      </c>
      <c r="D20" s="160" t="s">
        <v>121</v>
      </c>
      <c r="E20" s="166">
        <v>34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1.58E-3</v>
      </c>
      <c r="O20" s="161">
        <f>ROUND(E20*N20,5)</f>
        <v>5.3719999999999997E-2</v>
      </c>
      <c r="P20" s="161">
        <v>0</v>
      </c>
      <c r="Q20" s="161">
        <f>ROUND(E20*P20,5)</f>
        <v>0</v>
      </c>
      <c r="R20" s="161"/>
      <c r="S20" s="161"/>
      <c r="T20" s="162">
        <v>0.214</v>
      </c>
      <c r="U20" s="161">
        <f>ROUND(E20*T20,2)</f>
        <v>7.28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122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5">
      <c r="A21" s="153" t="s">
        <v>117</v>
      </c>
      <c r="B21" s="159" t="s">
        <v>64</v>
      </c>
      <c r="C21" s="192" t="s">
        <v>65</v>
      </c>
      <c r="D21" s="163"/>
      <c r="E21" s="167"/>
      <c r="F21" s="170"/>
      <c r="G21" s="170">
        <f>SUMIF(AE22:AE22,"&lt;&gt;NOR",G22:G22)</f>
        <v>0</v>
      </c>
      <c r="H21" s="170"/>
      <c r="I21" s="170">
        <f>SUM(I22:I22)</f>
        <v>0</v>
      </c>
      <c r="J21" s="170"/>
      <c r="K21" s="170">
        <f>SUM(K22:K22)</f>
        <v>0</v>
      </c>
      <c r="L21" s="170"/>
      <c r="M21" s="170">
        <f>SUM(M22:M22)</f>
        <v>0</v>
      </c>
      <c r="N21" s="164"/>
      <c r="O21" s="164">
        <f>SUM(O22:O22)</f>
        <v>3.3400000000000001E-3</v>
      </c>
      <c r="P21" s="164"/>
      <c r="Q21" s="164">
        <f>SUM(Q22:Q22)</f>
        <v>0</v>
      </c>
      <c r="R21" s="164"/>
      <c r="S21" s="164"/>
      <c r="T21" s="165"/>
      <c r="U21" s="164">
        <f>SUM(U22:U22)</f>
        <v>25.69</v>
      </c>
      <c r="AE21" t="s">
        <v>118</v>
      </c>
    </row>
    <row r="22" spans="1:60" ht="20.399999999999999" outlineLevel="1" x14ac:dyDescent="0.25">
      <c r="A22" s="152">
        <v>11</v>
      </c>
      <c r="B22" s="158" t="s">
        <v>144</v>
      </c>
      <c r="C22" s="191" t="s">
        <v>145</v>
      </c>
      <c r="D22" s="160" t="s">
        <v>121</v>
      </c>
      <c r="E22" s="166">
        <v>83.40925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1">
        <v>4.0000000000000003E-5</v>
      </c>
      <c r="O22" s="161">
        <f>ROUND(E22*N22,5)</f>
        <v>3.3400000000000001E-3</v>
      </c>
      <c r="P22" s="161">
        <v>0</v>
      </c>
      <c r="Q22" s="161">
        <f>ROUND(E22*P22,5)</f>
        <v>0</v>
      </c>
      <c r="R22" s="161"/>
      <c r="S22" s="161"/>
      <c r="T22" s="162">
        <v>0.308</v>
      </c>
      <c r="U22" s="161">
        <f>ROUND(E22*T22,2)</f>
        <v>25.69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122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117</v>
      </c>
      <c r="B23" s="159" t="s">
        <v>66</v>
      </c>
      <c r="C23" s="192" t="s">
        <v>67</v>
      </c>
      <c r="D23" s="163"/>
      <c r="E23" s="167"/>
      <c r="F23" s="170"/>
      <c r="G23" s="170">
        <f>SUMIF(AE24:AE34,"&lt;&gt;NOR",G24:G34)</f>
        <v>0</v>
      </c>
      <c r="H23" s="170"/>
      <c r="I23" s="170">
        <f>SUM(I24:I34)</f>
        <v>0</v>
      </c>
      <c r="J23" s="170"/>
      <c r="K23" s="170">
        <f>SUM(K24:K34)</f>
        <v>0</v>
      </c>
      <c r="L23" s="170"/>
      <c r="M23" s="170">
        <f>SUM(M24:M34)</f>
        <v>0</v>
      </c>
      <c r="N23" s="164"/>
      <c r="O23" s="164">
        <f>SUM(O24:O34)</f>
        <v>0.12364</v>
      </c>
      <c r="P23" s="164"/>
      <c r="Q23" s="164">
        <f>SUM(Q24:Q34)</f>
        <v>2.05097</v>
      </c>
      <c r="R23" s="164"/>
      <c r="S23" s="164"/>
      <c r="T23" s="165"/>
      <c r="U23" s="164">
        <f>SUM(U24:U34)</f>
        <v>85.950000000000017</v>
      </c>
      <c r="AE23" t="s">
        <v>118</v>
      </c>
    </row>
    <row r="24" spans="1:60" outlineLevel="1" x14ac:dyDescent="0.25">
      <c r="A24" s="152">
        <v>12</v>
      </c>
      <c r="B24" s="158" t="s">
        <v>146</v>
      </c>
      <c r="C24" s="191" t="s">
        <v>147</v>
      </c>
      <c r="D24" s="160" t="s">
        <v>121</v>
      </c>
      <c r="E24" s="166">
        <v>2.23</v>
      </c>
      <c r="F24" s="168">
        <f t="shared" ref="F24:F34" si="7">H24+J24</f>
        <v>0</v>
      </c>
      <c r="G24" s="169">
        <f t="shared" ref="G24:G34" si="8">ROUND(E24*F24,2)</f>
        <v>0</v>
      </c>
      <c r="H24" s="169"/>
      <c r="I24" s="169">
        <f t="shared" ref="I24:I34" si="9">ROUND(E24*H24,2)</f>
        <v>0</v>
      </c>
      <c r="J24" s="169"/>
      <c r="K24" s="169">
        <f t="shared" ref="K24:K34" si="10">ROUND(E24*J24,2)</f>
        <v>0</v>
      </c>
      <c r="L24" s="169">
        <v>21</v>
      </c>
      <c r="M24" s="169">
        <f t="shared" ref="M24:M34" si="11">G24*(1+L24/100)</f>
        <v>0</v>
      </c>
      <c r="N24" s="161">
        <v>0</v>
      </c>
      <c r="O24" s="161">
        <f t="shared" ref="O24:O34" si="12">ROUND(E24*N24,5)</f>
        <v>0</v>
      </c>
      <c r="P24" s="161">
        <v>6.8000000000000005E-2</v>
      </c>
      <c r="Q24" s="161">
        <f t="shared" ref="Q24:Q34" si="13">ROUND(E24*P24,5)</f>
        <v>0.15164</v>
      </c>
      <c r="R24" s="161"/>
      <c r="S24" s="161"/>
      <c r="T24" s="162">
        <v>0.69</v>
      </c>
      <c r="U24" s="161">
        <f t="shared" ref="U24:U34" si="14">ROUND(E24*T24,2)</f>
        <v>1.54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122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>
        <v>13</v>
      </c>
      <c r="B25" s="158" t="s">
        <v>148</v>
      </c>
      <c r="C25" s="191" t="s">
        <v>149</v>
      </c>
      <c r="D25" s="160" t="s">
        <v>132</v>
      </c>
      <c r="E25" s="166">
        <v>84</v>
      </c>
      <c r="F25" s="168">
        <f t="shared" si="7"/>
        <v>0</v>
      </c>
      <c r="G25" s="169">
        <f t="shared" si="8"/>
        <v>0</v>
      </c>
      <c r="H25" s="169"/>
      <c r="I25" s="169">
        <f t="shared" si="9"/>
        <v>0</v>
      </c>
      <c r="J25" s="169"/>
      <c r="K25" s="169">
        <f t="shared" si="10"/>
        <v>0</v>
      </c>
      <c r="L25" s="169">
        <v>21</v>
      </c>
      <c r="M25" s="169">
        <f t="shared" si="11"/>
        <v>0</v>
      </c>
      <c r="N25" s="161">
        <v>4.8999999999999998E-4</v>
      </c>
      <c r="O25" s="161">
        <f t="shared" si="12"/>
        <v>4.1160000000000002E-2</v>
      </c>
      <c r="P25" s="161">
        <v>2E-3</v>
      </c>
      <c r="Q25" s="161">
        <f t="shared" si="13"/>
        <v>0.16800000000000001</v>
      </c>
      <c r="R25" s="161"/>
      <c r="S25" s="161"/>
      <c r="T25" s="162">
        <v>0.40899999999999997</v>
      </c>
      <c r="U25" s="161">
        <f t="shared" si="14"/>
        <v>34.36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122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>
        <v>14</v>
      </c>
      <c r="B26" s="158" t="s">
        <v>150</v>
      </c>
      <c r="C26" s="191" t="s">
        <v>151</v>
      </c>
      <c r="D26" s="160" t="s">
        <v>121</v>
      </c>
      <c r="E26" s="166">
        <v>68.040000000000006</v>
      </c>
      <c r="F26" s="168">
        <f t="shared" si="7"/>
        <v>0</v>
      </c>
      <c r="G26" s="169">
        <f t="shared" si="8"/>
        <v>0</v>
      </c>
      <c r="H26" s="169"/>
      <c r="I26" s="169">
        <f t="shared" si="9"/>
        <v>0</v>
      </c>
      <c r="J26" s="169"/>
      <c r="K26" s="169">
        <f t="shared" si="10"/>
        <v>0</v>
      </c>
      <c r="L26" s="169">
        <v>21</v>
      </c>
      <c r="M26" s="169">
        <f t="shared" si="11"/>
        <v>0</v>
      </c>
      <c r="N26" s="161">
        <v>0</v>
      </c>
      <c r="O26" s="161">
        <f t="shared" si="12"/>
        <v>0</v>
      </c>
      <c r="P26" s="161">
        <v>0.01</v>
      </c>
      <c r="Q26" s="161">
        <f t="shared" si="13"/>
        <v>0.6804</v>
      </c>
      <c r="R26" s="161"/>
      <c r="S26" s="161"/>
      <c r="T26" s="162">
        <v>0.1</v>
      </c>
      <c r="U26" s="161">
        <f t="shared" si="14"/>
        <v>6.8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122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>
        <v>15</v>
      </c>
      <c r="B27" s="158" t="s">
        <v>152</v>
      </c>
      <c r="C27" s="191" t="s">
        <v>153</v>
      </c>
      <c r="D27" s="160" t="s">
        <v>121</v>
      </c>
      <c r="E27" s="166">
        <v>105.09275</v>
      </c>
      <c r="F27" s="168">
        <f t="shared" si="7"/>
        <v>0</v>
      </c>
      <c r="G27" s="169">
        <f t="shared" si="8"/>
        <v>0</v>
      </c>
      <c r="H27" s="169"/>
      <c r="I27" s="169">
        <f t="shared" si="9"/>
        <v>0</v>
      </c>
      <c r="J27" s="169"/>
      <c r="K27" s="169">
        <f t="shared" si="10"/>
        <v>0</v>
      </c>
      <c r="L27" s="169">
        <v>21</v>
      </c>
      <c r="M27" s="169">
        <f t="shared" si="11"/>
        <v>0</v>
      </c>
      <c r="N27" s="161">
        <v>0</v>
      </c>
      <c r="O27" s="161">
        <f t="shared" si="12"/>
        <v>0</v>
      </c>
      <c r="P27" s="161">
        <v>0.01</v>
      </c>
      <c r="Q27" s="161">
        <f t="shared" si="13"/>
        <v>1.0509299999999999</v>
      </c>
      <c r="R27" s="161"/>
      <c r="S27" s="161"/>
      <c r="T27" s="162">
        <v>0.08</v>
      </c>
      <c r="U27" s="161">
        <f t="shared" si="14"/>
        <v>8.41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122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0.399999999999999" outlineLevel="1" x14ac:dyDescent="0.25">
      <c r="A28" s="152">
        <v>16</v>
      </c>
      <c r="B28" s="158" t="s">
        <v>154</v>
      </c>
      <c r="C28" s="191" t="s">
        <v>155</v>
      </c>
      <c r="D28" s="160" t="s">
        <v>156</v>
      </c>
      <c r="E28" s="166">
        <v>8</v>
      </c>
      <c r="F28" s="168">
        <f t="shared" si="7"/>
        <v>0</v>
      </c>
      <c r="G28" s="169">
        <f t="shared" si="8"/>
        <v>0</v>
      </c>
      <c r="H28" s="169"/>
      <c r="I28" s="169">
        <f t="shared" si="9"/>
        <v>0</v>
      </c>
      <c r="J28" s="169"/>
      <c r="K28" s="169">
        <f t="shared" si="10"/>
        <v>0</v>
      </c>
      <c r="L28" s="169">
        <v>21</v>
      </c>
      <c r="M28" s="169">
        <f t="shared" si="11"/>
        <v>0</v>
      </c>
      <c r="N28" s="161">
        <v>1.031E-2</v>
      </c>
      <c r="O28" s="161">
        <f t="shared" si="12"/>
        <v>8.2479999999999998E-2</v>
      </c>
      <c r="P28" s="161">
        <v>0</v>
      </c>
      <c r="Q28" s="161">
        <f t="shared" si="13"/>
        <v>0</v>
      </c>
      <c r="R28" s="161"/>
      <c r="S28" s="161"/>
      <c r="T28" s="162">
        <v>0.89205000000000001</v>
      </c>
      <c r="U28" s="161">
        <f t="shared" si="14"/>
        <v>7.14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122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>
        <v>17</v>
      </c>
      <c r="B29" s="158" t="s">
        <v>157</v>
      </c>
      <c r="C29" s="191" t="s">
        <v>158</v>
      </c>
      <c r="D29" s="160" t="s">
        <v>159</v>
      </c>
      <c r="E29" s="166">
        <v>4.4000000000000004</v>
      </c>
      <c r="F29" s="168">
        <f t="shared" si="7"/>
        <v>0</v>
      </c>
      <c r="G29" s="169">
        <f t="shared" si="8"/>
        <v>0</v>
      </c>
      <c r="H29" s="169"/>
      <c r="I29" s="169">
        <f t="shared" si="9"/>
        <v>0</v>
      </c>
      <c r="J29" s="169"/>
      <c r="K29" s="169">
        <f t="shared" si="10"/>
        <v>0</v>
      </c>
      <c r="L29" s="169">
        <v>21</v>
      </c>
      <c r="M29" s="169">
        <f t="shared" si="11"/>
        <v>0</v>
      </c>
      <c r="N29" s="161">
        <v>0</v>
      </c>
      <c r="O29" s="161">
        <f t="shared" si="12"/>
        <v>0</v>
      </c>
      <c r="P29" s="161">
        <v>0</v>
      </c>
      <c r="Q29" s="161">
        <f t="shared" si="13"/>
        <v>0</v>
      </c>
      <c r="R29" s="161"/>
      <c r="S29" s="161"/>
      <c r="T29" s="162">
        <v>2.0089999999999999</v>
      </c>
      <c r="U29" s="161">
        <f t="shared" si="14"/>
        <v>8.84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122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>
        <v>18</v>
      </c>
      <c r="B30" s="158" t="s">
        <v>160</v>
      </c>
      <c r="C30" s="191" t="s">
        <v>161</v>
      </c>
      <c r="D30" s="160" t="s">
        <v>159</v>
      </c>
      <c r="E30" s="166">
        <v>4.4000000000000004</v>
      </c>
      <c r="F30" s="168">
        <f t="shared" si="7"/>
        <v>0</v>
      </c>
      <c r="G30" s="169">
        <f t="shared" si="8"/>
        <v>0</v>
      </c>
      <c r="H30" s="169"/>
      <c r="I30" s="169">
        <f t="shared" si="9"/>
        <v>0</v>
      </c>
      <c r="J30" s="169"/>
      <c r="K30" s="169">
        <f t="shared" si="10"/>
        <v>0</v>
      </c>
      <c r="L30" s="169">
        <v>21</v>
      </c>
      <c r="M30" s="169">
        <f t="shared" si="11"/>
        <v>0</v>
      </c>
      <c r="N30" s="161">
        <v>0</v>
      </c>
      <c r="O30" s="161">
        <f t="shared" si="12"/>
        <v>0</v>
      </c>
      <c r="P30" s="161">
        <v>0</v>
      </c>
      <c r="Q30" s="161">
        <f t="shared" si="13"/>
        <v>0</v>
      </c>
      <c r="R30" s="161"/>
      <c r="S30" s="161"/>
      <c r="T30" s="162">
        <v>0.94199999999999995</v>
      </c>
      <c r="U30" s="161">
        <f t="shared" si="14"/>
        <v>4.1399999999999997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122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>
        <v>19</v>
      </c>
      <c r="B31" s="158" t="s">
        <v>162</v>
      </c>
      <c r="C31" s="191" t="s">
        <v>163</v>
      </c>
      <c r="D31" s="160" t="s">
        <v>159</v>
      </c>
      <c r="E31" s="166">
        <v>27.9</v>
      </c>
      <c r="F31" s="168">
        <f t="shared" si="7"/>
        <v>0</v>
      </c>
      <c r="G31" s="169">
        <f t="shared" si="8"/>
        <v>0</v>
      </c>
      <c r="H31" s="169"/>
      <c r="I31" s="169">
        <f t="shared" si="9"/>
        <v>0</v>
      </c>
      <c r="J31" s="169"/>
      <c r="K31" s="169">
        <f t="shared" si="10"/>
        <v>0</v>
      </c>
      <c r="L31" s="169">
        <v>21</v>
      </c>
      <c r="M31" s="169">
        <f t="shared" si="11"/>
        <v>0</v>
      </c>
      <c r="N31" s="161">
        <v>0</v>
      </c>
      <c r="O31" s="161">
        <f t="shared" si="12"/>
        <v>0</v>
      </c>
      <c r="P31" s="161">
        <v>0</v>
      </c>
      <c r="Q31" s="161">
        <f t="shared" si="13"/>
        <v>0</v>
      </c>
      <c r="R31" s="161"/>
      <c r="S31" s="161"/>
      <c r="T31" s="162">
        <v>0.105</v>
      </c>
      <c r="U31" s="161">
        <f t="shared" si="14"/>
        <v>2.93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122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>
        <v>20</v>
      </c>
      <c r="B32" s="158" t="s">
        <v>164</v>
      </c>
      <c r="C32" s="191" t="s">
        <v>165</v>
      </c>
      <c r="D32" s="160" t="s">
        <v>159</v>
      </c>
      <c r="E32" s="166">
        <v>4.4000000000000004</v>
      </c>
      <c r="F32" s="168">
        <f t="shared" si="7"/>
        <v>0</v>
      </c>
      <c r="G32" s="169">
        <f t="shared" si="8"/>
        <v>0</v>
      </c>
      <c r="H32" s="169"/>
      <c r="I32" s="169">
        <f t="shared" si="9"/>
        <v>0</v>
      </c>
      <c r="J32" s="169"/>
      <c r="K32" s="169">
        <f t="shared" si="10"/>
        <v>0</v>
      </c>
      <c r="L32" s="169">
        <v>21</v>
      </c>
      <c r="M32" s="169">
        <f t="shared" si="11"/>
        <v>0</v>
      </c>
      <c r="N32" s="161">
        <v>0</v>
      </c>
      <c r="O32" s="161">
        <f t="shared" si="12"/>
        <v>0</v>
      </c>
      <c r="P32" s="161">
        <v>0</v>
      </c>
      <c r="Q32" s="161">
        <f t="shared" si="13"/>
        <v>0</v>
      </c>
      <c r="R32" s="161"/>
      <c r="S32" s="161"/>
      <c r="T32" s="162">
        <v>2.68</v>
      </c>
      <c r="U32" s="161">
        <f t="shared" si="14"/>
        <v>11.79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127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0.399999999999999" outlineLevel="1" x14ac:dyDescent="0.25">
      <c r="A33" s="152">
        <v>21</v>
      </c>
      <c r="B33" s="158" t="s">
        <v>166</v>
      </c>
      <c r="C33" s="191" t="s">
        <v>167</v>
      </c>
      <c r="D33" s="160" t="s">
        <v>159</v>
      </c>
      <c r="E33" s="166">
        <v>4.4000000000000004</v>
      </c>
      <c r="F33" s="168">
        <f t="shared" si="7"/>
        <v>0</v>
      </c>
      <c r="G33" s="169">
        <f t="shared" si="8"/>
        <v>0</v>
      </c>
      <c r="H33" s="169"/>
      <c r="I33" s="169">
        <f t="shared" si="9"/>
        <v>0</v>
      </c>
      <c r="J33" s="169"/>
      <c r="K33" s="169">
        <f t="shared" si="10"/>
        <v>0</v>
      </c>
      <c r="L33" s="169">
        <v>21</v>
      </c>
      <c r="M33" s="169">
        <f t="shared" si="11"/>
        <v>0</v>
      </c>
      <c r="N33" s="161">
        <v>0</v>
      </c>
      <c r="O33" s="161">
        <f t="shared" si="12"/>
        <v>0</v>
      </c>
      <c r="P33" s="161">
        <v>0</v>
      </c>
      <c r="Q33" s="161">
        <f t="shared" si="13"/>
        <v>0</v>
      </c>
      <c r="R33" s="161"/>
      <c r="S33" s="161"/>
      <c r="T33" s="162">
        <v>0</v>
      </c>
      <c r="U33" s="161">
        <f t="shared" si="14"/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122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0.399999999999999" outlineLevel="1" x14ac:dyDescent="0.25">
      <c r="A34" s="152">
        <v>22</v>
      </c>
      <c r="B34" s="158" t="s">
        <v>168</v>
      </c>
      <c r="C34" s="191" t="s">
        <v>169</v>
      </c>
      <c r="D34" s="160" t="s">
        <v>159</v>
      </c>
      <c r="E34" s="166">
        <v>4.4000000000000004</v>
      </c>
      <c r="F34" s="168">
        <f t="shared" si="7"/>
        <v>0</v>
      </c>
      <c r="G34" s="169">
        <f t="shared" si="8"/>
        <v>0</v>
      </c>
      <c r="H34" s="169"/>
      <c r="I34" s="169">
        <f t="shared" si="9"/>
        <v>0</v>
      </c>
      <c r="J34" s="169"/>
      <c r="K34" s="169">
        <f t="shared" si="10"/>
        <v>0</v>
      </c>
      <c r="L34" s="169">
        <v>21</v>
      </c>
      <c r="M34" s="169">
        <f t="shared" si="11"/>
        <v>0</v>
      </c>
      <c r="N34" s="161">
        <v>0</v>
      </c>
      <c r="O34" s="161">
        <f t="shared" si="12"/>
        <v>0</v>
      </c>
      <c r="P34" s="161">
        <v>0</v>
      </c>
      <c r="Q34" s="161">
        <f t="shared" si="13"/>
        <v>0</v>
      </c>
      <c r="R34" s="161"/>
      <c r="S34" s="161"/>
      <c r="T34" s="162">
        <v>0</v>
      </c>
      <c r="U34" s="161">
        <f t="shared" si="14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122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5">
      <c r="A35" s="153" t="s">
        <v>117</v>
      </c>
      <c r="B35" s="159" t="s">
        <v>68</v>
      </c>
      <c r="C35" s="192" t="s">
        <v>69</v>
      </c>
      <c r="D35" s="163"/>
      <c r="E35" s="167"/>
      <c r="F35" s="170"/>
      <c r="G35" s="170">
        <f>SUMIF(AE36:AE36,"&lt;&gt;NOR",G36:G36)</f>
        <v>0</v>
      </c>
      <c r="H35" s="170"/>
      <c r="I35" s="170">
        <f>SUM(I36:I36)</f>
        <v>0</v>
      </c>
      <c r="J35" s="170"/>
      <c r="K35" s="170">
        <f>SUM(K36:K36)</f>
        <v>0</v>
      </c>
      <c r="L35" s="170"/>
      <c r="M35" s="170">
        <f>SUM(M36:M36)</f>
        <v>0</v>
      </c>
      <c r="N35" s="164"/>
      <c r="O35" s="164">
        <f>SUM(O36:O36)</f>
        <v>0</v>
      </c>
      <c r="P35" s="164"/>
      <c r="Q35" s="164">
        <f>SUM(Q36:Q36)</f>
        <v>0</v>
      </c>
      <c r="R35" s="164"/>
      <c r="S35" s="164"/>
      <c r="T35" s="165"/>
      <c r="U35" s="164">
        <f>SUM(U36:U36)</f>
        <v>16.46</v>
      </c>
      <c r="AE35" t="s">
        <v>118</v>
      </c>
    </row>
    <row r="36" spans="1:60" outlineLevel="1" x14ac:dyDescent="0.25">
      <c r="A36" s="152">
        <v>23</v>
      </c>
      <c r="B36" s="158" t="s">
        <v>170</v>
      </c>
      <c r="C36" s="191" t="s">
        <v>171</v>
      </c>
      <c r="D36" s="160" t="s">
        <v>159</v>
      </c>
      <c r="E36" s="166">
        <v>8.6999999999999993</v>
      </c>
      <c r="F36" s="168">
        <f>H36+J36</f>
        <v>0</v>
      </c>
      <c r="G36" s="169">
        <f>ROUND(E36*F36,2)</f>
        <v>0</v>
      </c>
      <c r="H36" s="169"/>
      <c r="I36" s="169">
        <f>ROUND(E36*H36,2)</f>
        <v>0</v>
      </c>
      <c r="J36" s="169"/>
      <c r="K36" s="169">
        <f>ROUND(E36*J36,2)</f>
        <v>0</v>
      </c>
      <c r="L36" s="169">
        <v>21</v>
      </c>
      <c r="M36" s="169">
        <f>G36*(1+L36/100)</f>
        <v>0</v>
      </c>
      <c r="N36" s="161">
        <v>0</v>
      </c>
      <c r="O36" s="161">
        <f>ROUND(E36*N36,5)</f>
        <v>0</v>
      </c>
      <c r="P36" s="161">
        <v>0</v>
      </c>
      <c r="Q36" s="161">
        <f>ROUND(E36*P36,5)</f>
        <v>0</v>
      </c>
      <c r="R36" s="161"/>
      <c r="S36" s="161"/>
      <c r="T36" s="162">
        <v>1.8919999999999999</v>
      </c>
      <c r="U36" s="161">
        <f>ROUND(E36*T36,2)</f>
        <v>16.46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122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5">
      <c r="A37" s="153" t="s">
        <v>117</v>
      </c>
      <c r="B37" s="159" t="s">
        <v>70</v>
      </c>
      <c r="C37" s="192" t="s">
        <v>71</v>
      </c>
      <c r="D37" s="163"/>
      <c r="E37" s="167"/>
      <c r="F37" s="170"/>
      <c r="G37" s="170">
        <f>SUMIF(AE38:AE42,"&lt;&gt;NOR",G38:G42)</f>
        <v>0</v>
      </c>
      <c r="H37" s="170"/>
      <c r="I37" s="170">
        <f>SUM(I38:I42)</f>
        <v>0</v>
      </c>
      <c r="J37" s="170"/>
      <c r="K37" s="170">
        <f>SUM(K38:K42)</f>
        <v>0</v>
      </c>
      <c r="L37" s="170"/>
      <c r="M37" s="170">
        <f>SUM(M38:M42)</f>
        <v>0</v>
      </c>
      <c r="N37" s="164"/>
      <c r="O37" s="164">
        <f>SUM(O38:O42)</f>
        <v>9.3999999999999997E-4</v>
      </c>
      <c r="P37" s="164"/>
      <c r="Q37" s="164">
        <f>SUM(Q38:Q42)</f>
        <v>2.9839999999999998E-2</v>
      </c>
      <c r="R37" s="164"/>
      <c r="S37" s="164"/>
      <c r="T37" s="165"/>
      <c r="U37" s="164">
        <f>SUM(U38:U42)</f>
        <v>2.4699999999999998</v>
      </c>
      <c r="AE37" t="s">
        <v>118</v>
      </c>
    </row>
    <row r="38" spans="1:60" outlineLevel="1" x14ac:dyDescent="0.25">
      <c r="A38" s="152">
        <v>24</v>
      </c>
      <c r="B38" s="158" t="s">
        <v>172</v>
      </c>
      <c r="C38" s="191" t="s">
        <v>173</v>
      </c>
      <c r="D38" s="160" t="s">
        <v>132</v>
      </c>
      <c r="E38" s="166">
        <v>2</v>
      </c>
      <c r="F38" s="168">
        <f>H38+J38</f>
        <v>0</v>
      </c>
      <c r="G38" s="169">
        <f>ROUND(E38*F38,2)</f>
        <v>0</v>
      </c>
      <c r="H38" s="169"/>
      <c r="I38" s="169">
        <f>ROUND(E38*H38,2)</f>
        <v>0</v>
      </c>
      <c r="J38" s="169"/>
      <c r="K38" s="169">
        <f>ROUND(E38*J38,2)</f>
        <v>0</v>
      </c>
      <c r="L38" s="169">
        <v>21</v>
      </c>
      <c r="M38" s="169">
        <f>G38*(1+L38/100)</f>
        <v>0</v>
      </c>
      <c r="N38" s="161">
        <v>0</v>
      </c>
      <c r="O38" s="161">
        <f>ROUND(E38*N38,5)</f>
        <v>0</v>
      </c>
      <c r="P38" s="161">
        <v>1.4919999999999999E-2</v>
      </c>
      <c r="Q38" s="161">
        <f>ROUND(E38*P38,5)</f>
        <v>2.9839999999999998E-2</v>
      </c>
      <c r="R38" s="161"/>
      <c r="S38" s="161"/>
      <c r="T38" s="162">
        <v>0.41299999999999998</v>
      </c>
      <c r="U38" s="161">
        <f>ROUND(E38*T38,2)</f>
        <v>0.83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122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>
        <v>25</v>
      </c>
      <c r="B39" s="158" t="s">
        <v>174</v>
      </c>
      <c r="C39" s="191" t="s">
        <v>175</v>
      </c>
      <c r="D39" s="160" t="s">
        <v>132</v>
      </c>
      <c r="E39" s="166">
        <v>2</v>
      </c>
      <c r="F39" s="168">
        <f>H39+J39</f>
        <v>0</v>
      </c>
      <c r="G39" s="169">
        <f>ROUND(E39*F39,2)</f>
        <v>0</v>
      </c>
      <c r="H39" s="169"/>
      <c r="I39" s="169">
        <f>ROUND(E39*H39,2)</f>
        <v>0</v>
      </c>
      <c r="J39" s="169"/>
      <c r="K39" s="169">
        <f>ROUND(E39*J39,2)</f>
        <v>0</v>
      </c>
      <c r="L39" s="169">
        <v>21</v>
      </c>
      <c r="M39" s="169">
        <f>G39*(1+L39/100)</f>
        <v>0</v>
      </c>
      <c r="N39" s="161">
        <v>4.6999999999999999E-4</v>
      </c>
      <c r="O39" s="161">
        <f>ROUND(E39*N39,5)</f>
        <v>9.3999999999999997E-4</v>
      </c>
      <c r="P39" s="161">
        <v>0</v>
      </c>
      <c r="Q39" s="161">
        <f>ROUND(E39*P39,5)</f>
        <v>0</v>
      </c>
      <c r="R39" s="161"/>
      <c r="S39" s="161"/>
      <c r="T39" s="162">
        <v>0.35899999999999999</v>
      </c>
      <c r="U39" s="161">
        <f>ROUND(E39*T39,2)</f>
        <v>0.72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122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26</v>
      </c>
      <c r="B40" s="158" t="s">
        <v>176</v>
      </c>
      <c r="C40" s="191" t="s">
        <v>177</v>
      </c>
      <c r="D40" s="160" t="s">
        <v>178</v>
      </c>
      <c r="E40" s="166">
        <v>1</v>
      </c>
      <c r="F40" s="168">
        <f>H40+J40</f>
        <v>0</v>
      </c>
      <c r="G40" s="169">
        <f>ROUND(E40*F40,2)</f>
        <v>0</v>
      </c>
      <c r="H40" s="169"/>
      <c r="I40" s="169">
        <f>ROUND(E40*H40,2)</f>
        <v>0</v>
      </c>
      <c r="J40" s="169"/>
      <c r="K40" s="169">
        <f>ROUND(E40*J40,2)</f>
        <v>0</v>
      </c>
      <c r="L40" s="169">
        <v>21</v>
      </c>
      <c r="M40" s="169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0.17399999999999999</v>
      </c>
      <c r="U40" s="161">
        <f>ROUND(E40*T40,2)</f>
        <v>0.17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122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0.399999999999999" outlineLevel="1" x14ac:dyDescent="0.25">
      <c r="A41" s="152">
        <v>27</v>
      </c>
      <c r="B41" s="158" t="s">
        <v>179</v>
      </c>
      <c r="C41" s="191" t="s">
        <v>180</v>
      </c>
      <c r="D41" s="160" t="s">
        <v>156</v>
      </c>
      <c r="E41" s="166">
        <v>4</v>
      </c>
      <c r="F41" s="168">
        <f>H41+J41</f>
        <v>0</v>
      </c>
      <c r="G41" s="169">
        <f>ROUND(E41*F41,2)</f>
        <v>0</v>
      </c>
      <c r="H41" s="169"/>
      <c r="I41" s="169">
        <f>ROUND(E41*H41,2)</f>
        <v>0</v>
      </c>
      <c r="J41" s="169"/>
      <c r="K41" s="169">
        <f>ROUND(E41*J41,2)</f>
        <v>0</v>
      </c>
      <c r="L41" s="169">
        <v>21</v>
      </c>
      <c r="M41" s="169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0.17399999999999999</v>
      </c>
      <c r="U41" s="161">
        <f>ROUND(E41*T41,2)</f>
        <v>0.7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122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>
        <v>28</v>
      </c>
      <c r="B42" s="158" t="s">
        <v>181</v>
      </c>
      <c r="C42" s="191" t="s">
        <v>182</v>
      </c>
      <c r="D42" s="160" t="s">
        <v>159</v>
      </c>
      <c r="E42" s="166">
        <v>0.03</v>
      </c>
      <c r="F42" s="168">
        <f>H42+J42</f>
        <v>0</v>
      </c>
      <c r="G42" s="169">
        <f>ROUND(E42*F42,2)</f>
        <v>0</v>
      </c>
      <c r="H42" s="169"/>
      <c r="I42" s="169">
        <f>ROUND(E42*H42,2)</f>
        <v>0</v>
      </c>
      <c r="J42" s="169"/>
      <c r="K42" s="169">
        <f>ROUND(E42*J42,2)</f>
        <v>0</v>
      </c>
      <c r="L42" s="169">
        <v>21</v>
      </c>
      <c r="M42" s="169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1.5229999999999999</v>
      </c>
      <c r="U42" s="161">
        <f>ROUND(E42*T42,2)</f>
        <v>0.05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122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5">
      <c r="A43" s="153" t="s">
        <v>117</v>
      </c>
      <c r="B43" s="159" t="s">
        <v>72</v>
      </c>
      <c r="C43" s="192" t="s">
        <v>73</v>
      </c>
      <c r="D43" s="163"/>
      <c r="E43" s="167"/>
      <c r="F43" s="170"/>
      <c r="G43" s="170">
        <f>SUMIF(AE44:AE50,"&lt;&gt;NOR",G44:G50)</f>
        <v>0</v>
      </c>
      <c r="H43" s="170"/>
      <c r="I43" s="170">
        <f>SUM(I44:I50)</f>
        <v>0</v>
      </c>
      <c r="J43" s="170"/>
      <c r="K43" s="170">
        <f>SUM(K44:K50)</f>
        <v>0</v>
      </c>
      <c r="L43" s="170"/>
      <c r="M43" s="170">
        <f>SUM(M44:M50)</f>
        <v>0</v>
      </c>
      <c r="N43" s="164"/>
      <c r="O43" s="164">
        <f>SUM(O44:O50)</f>
        <v>2.46E-2</v>
      </c>
      <c r="P43" s="164"/>
      <c r="Q43" s="164">
        <f>SUM(Q44:Q50)</f>
        <v>1.278E-2</v>
      </c>
      <c r="R43" s="164"/>
      <c r="S43" s="164"/>
      <c r="T43" s="165"/>
      <c r="U43" s="164">
        <f>SUM(U44:U50)</f>
        <v>6.67</v>
      </c>
      <c r="AE43" t="s">
        <v>118</v>
      </c>
    </row>
    <row r="44" spans="1:60" outlineLevel="1" x14ac:dyDescent="0.25">
      <c r="A44" s="152">
        <v>29</v>
      </c>
      <c r="B44" s="158" t="s">
        <v>183</v>
      </c>
      <c r="C44" s="191" t="s">
        <v>184</v>
      </c>
      <c r="D44" s="160" t="s">
        <v>132</v>
      </c>
      <c r="E44" s="166">
        <v>6</v>
      </c>
      <c r="F44" s="168">
        <f t="shared" ref="F44:F50" si="15">H44+J44</f>
        <v>0</v>
      </c>
      <c r="G44" s="169">
        <f t="shared" ref="G44:G50" si="16">ROUND(E44*F44,2)</f>
        <v>0</v>
      </c>
      <c r="H44" s="169"/>
      <c r="I44" s="169">
        <f t="shared" ref="I44:I50" si="17">ROUND(E44*H44,2)</f>
        <v>0</v>
      </c>
      <c r="J44" s="169"/>
      <c r="K44" s="169">
        <f t="shared" ref="K44:K50" si="18">ROUND(E44*J44,2)</f>
        <v>0</v>
      </c>
      <c r="L44" s="169">
        <v>21</v>
      </c>
      <c r="M44" s="169">
        <f t="shared" ref="M44:M50" si="19">G44*(1+L44/100)</f>
        <v>0</v>
      </c>
      <c r="N44" s="161">
        <v>0</v>
      </c>
      <c r="O44" s="161">
        <f t="shared" ref="O44:O50" si="20">ROUND(E44*N44,5)</f>
        <v>0</v>
      </c>
      <c r="P44" s="161">
        <v>2.1299999999999999E-3</v>
      </c>
      <c r="Q44" s="161">
        <f t="shared" ref="Q44:Q50" si="21">ROUND(E44*P44,5)</f>
        <v>1.278E-2</v>
      </c>
      <c r="R44" s="161"/>
      <c r="S44" s="161"/>
      <c r="T44" s="162">
        <v>0.17299999999999999</v>
      </c>
      <c r="U44" s="161">
        <f t="shared" ref="U44:U50" si="22">ROUND(E44*T44,2)</f>
        <v>1.04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122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.399999999999999" outlineLevel="1" x14ac:dyDescent="0.25">
      <c r="A45" s="152">
        <v>30</v>
      </c>
      <c r="B45" s="158" t="s">
        <v>185</v>
      </c>
      <c r="C45" s="191" t="s">
        <v>186</v>
      </c>
      <c r="D45" s="160" t="s">
        <v>132</v>
      </c>
      <c r="E45" s="166">
        <v>6</v>
      </c>
      <c r="F45" s="168">
        <f t="shared" si="15"/>
        <v>0</v>
      </c>
      <c r="G45" s="169">
        <f t="shared" si="16"/>
        <v>0</v>
      </c>
      <c r="H45" s="169"/>
      <c r="I45" s="169">
        <f t="shared" si="17"/>
        <v>0</v>
      </c>
      <c r="J45" s="169"/>
      <c r="K45" s="169">
        <f t="shared" si="18"/>
        <v>0</v>
      </c>
      <c r="L45" s="169">
        <v>21</v>
      </c>
      <c r="M45" s="169">
        <f t="shared" si="19"/>
        <v>0</v>
      </c>
      <c r="N45" s="161">
        <v>4.0099999999999997E-3</v>
      </c>
      <c r="O45" s="161">
        <f t="shared" si="20"/>
        <v>2.4060000000000002E-2</v>
      </c>
      <c r="P45" s="161">
        <v>0</v>
      </c>
      <c r="Q45" s="161">
        <f t="shared" si="21"/>
        <v>0</v>
      </c>
      <c r="R45" s="161"/>
      <c r="S45" s="161"/>
      <c r="T45" s="162">
        <v>0.54290000000000005</v>
      </c>
      <c r="U45" s="161">
        <f t="shared" si="22"/>
        <v>3.26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122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>
        <v>31</v>
      </c>
      <c r="B46" s="158" t="s">
        <v>187</v>
      </c>
      <c r="C46" s="191" t="s">
        <v>188</v>
      </c>
      <c r="D46" s="160" t="s">
        <v>132</v>
      </c>
      <c r="E46" s="166">
        <v>6</v>
      </c>
      <c r="F46" s="168">
        <f t="shared" si="15"/>
        <v>0</v>
      </c>
      <c r="G46" s="169">
        <f t="shared" si="16"/>
        <v>0</v>
      </c>
      <c r="H46" s="169"/>
      <c r="I46" s="169">
        <f t="shared" si="17"/>
        <v>0</v>
      </c>
      <c r="J46" s="169"/>
      <c r="K46" s="169">
        <f t="shared" si="18"/>
        <v>0</v>
      </c>
      <c r="L46" s="169">
        <v>21</v>
      </c>
      <c r="M46" s="169">
        <f t="shared" si="19"/>
        <v>0</v>
      </c>
      <c r="N46" s="161">
        <v>3.0000000000000001E-5</v>
      </c>
      <c r="O46" s="161">
        <f t="shared" si="20"/>
        <v>1.8000000000000001E-4</v>
      </c>
      <c r="P46" s="161">
        <v>0</v>
      </c>
      <c r="Q46" s="161">
        <f t="shared" si="21"/>
        <v>0</v>
      </c>
      <c r="R46" s="161"/>
      <c r="S46" s="161"/>
      <c r="T46" s="162">
        <v>0.129</v>
      </c>
      <c r="U46" s="161">
        <f t="shared" si="22"/>
        <v>0.77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122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>
        <v>32</v>
      </c>
      <c r="B47" s="158" t="s">
        <v>189</v>
      </c>
      <c r="C47" s="191" t="s">
        <v>190</v>
      </c>
      <c r="D47" s="160" t="s">
        <v>178</v>
      </c>
      <c r="E47" s="166">
        <v>2</v>
      </c>
      <c r="F47" s="168">
        <f t="shared" si="15"/>
        <v>0</v>
      </c>
      <c r="G47" s="169">
        <f t="shared" si="16"/>
        <v>0</v>
      </c>
      <c r="H47" s="169"/>
      <c r="I47" s="169">
        <f t="shared" si="17"/>
        <v>0</v>
      </c>
      <c r="J47" s="169"/>
      <c r="K47" s="169">
        <f t="shared" si="18"/>
        <v>0</v>
      </c>
      <c r="L47" s="169">
        <v>21</v>
      </c>
      <c r="M47" s="169">
        <f t="shared" si="19"/>
        <v>0</v>
      </c>
      <c r="N47" s="161">
        <v>1.8000000000000001E-4</v>
      </c>
      <c r="O47" s="161">
        <f t="shared" si="20"/>
        <v>3.6000000000000002E-4</v>
      </c>
      <c r="P47" s="161">
        <v>0</v>
      </c>
      <c r="Q47" s="161">
        <f t="shared" si="21"/>
        <v>0</v>
      </c>
      <c r="R47" s="161"/>
      <c r="S47" s="161"/>
      <c r="T47" s="162">
        <v>0.254</v>
      </c>
      <c r="U47" s="161">
        <f t="shared" si="22"/>
        <v>0.51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122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2">
        <v>33</v>
      </c>
      <c r="B48" s="158" t="s">
        <v>191</v>
      </c>
      <c r="C48" s="191" t="s">
        <v>192</v>
      </c>
      <c r="D48" s="160" t="s">
        <v>132</v>
      </c>
      <c r="E48" s="166">
        <v>6</v>
      </c>
      <c r="F48" s="168">
        <f t="shared" si="15"/>
        <v>0</v>
      </c>
      <c r="G48" s="169">
        <f t="shared" si="16"/>
        <v>0</v>
      </c>
      <c r="H48" s="169"/>
      <c r="I48" s="169">
        <f t="shared" si="17"/>
        <v>0</v>
      </c>
      <c r="J48" s="169"/>
      <c r="K48" s="169">
        <f t="shared" si="18"/>
        <v>0</v>
      </c>
      <c r="L48" s="169">
        <v>21</v>
      </c>
      <c r="M48" s="169">
        <f t="shared" si="19"/>
        <v>0</v>
      </c>
      <c r="N48" s="161">
        <v>0</v>
      </c>
      <c r="O48" s="161">
        <f t="shared" si="20"/>
        <v>0</v>
      </c>
      <c r="P48" s="161">
        <v>0</v>
      </c>
      <c r="Q48" s="161">
        <f t="shared" si="21"/>
        <v>0</v>
      </c>
      <c r="R48" s="161"/>
      <c r="S48" s="161"/>
      <c r="T48" s="162">
        <v>2.9000000000000001E-2</v>
      </c>
      <c r="U48" s="161">
        <f t="shared" si="22"/>
        <v>0.17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122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0.399999999999999" outlineLevel="1" x14ac:dyDescent="0.25">
      <c r="A49" s="152">
        <v>34</v>
      </c>
      <c r="B49" s="158" t="s">
        <v>193</v>
      </c>
      <c r="C49" s="191" t="s">
        <v>194</v>
      </c>
      <c r="D49" s="160" t="s">
        <v>156</v>
      </c>
      <c r="E49" s="166">
        <v>5</v>
      </c>
      <c r="F49" s="168">
        <f t="shared" si="15"/>
        <v>0</v>
      </c>
      <c r="G49" s="169">
        <f t="shared" si="16"/>
        <v>0</v>
      </c>
      <c r="H49" s="169"/>
      <c r="I49" s="169">
        <f t="shared" si="17"/>
        <v>0</v>
      </c>
      <c r="J49" s="169"/>
      <c r="K49" s="169">
        <f t="shared" si="18"/>
        <v>0</v>
      </c>
      <c r="L49" s="169">
        <v>21</v>
      </c>
      <c r="M49" s="169">
        <f t="shared" si="19"/>
        <v>0</v>
      </c>
      <c r="N49" s="161">
        <v>0</v>
      </c>
      <c r="O49" s="161">
        <f t="shared" si="20"/>
        <v>0</v>
      </c>
      <c r="P49" s="161">
        <v>0</v>
      </c>
      <c r="Q49" s="161">
        <f t="shared" si="21"/>
        <v>0</v>
      </c>
      <c r="R49" s="161"/>
      <c r="S49" s="161"/>
      <c r="T49" s="162">
        <v>0.17399999999999999</v>
      </c>
      <c r="U49" s="161">
        <f t="shared" si="22"/>
        <v>0.87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122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>
        <v>35</v>
      </c>
      <c r="B50" s="158" t="s">
        <v>195</v>
      </c>
      <c r="C50" s="191" t="s">
        <v>196</v>
      </c>
      <c r="D50" s="160" t="s">
        <v>159</v>
      </c>
      <c r="E50" s="166">
        <v>0.04</v>
      </c>
      <c r="F50" s="168">
        <f t="shared" si="15"/>
        <v>0</v>
      </c>
      <c r="G50" s="169">
        <f t="shared" si="16"/>
        <v>0</v>
      </c>
      <c r="H50" s="169"/>
      <c r="I50" s="169">
        <f t="shared" si="17"/>
        <v>0</v>
      </c>
      <c r="J50" s="169"/>
      <c r="K50" s="169">
        <f t="shared" si="18"/>
        <v>0</v>
      </c>
      <c r="L50" s="169">
        <v>21</v>
      </c>
      <c r="M50" s="169">
        <f t="shared" si="19"/>
        <v>0</v>
      </c>
      <c r="N50" s="161">
        <v>0</v>
      </c>
      <c r="O50" s="161">
        <f t="shared" si="20"/>
        <v>0</v>
      </c>
      <c r="P50" s="161">
        <v>0</v>
      </c>
      <c r="Q50" s="161">
        <f t="shared" si="21"/>
        <v>0</v>
      </c>
      <c r="R50" s="161"/>
      <c r="S50" s="161"/>
      <c r="T50" s="162">
        <v>1.3740000000000001</v>
      </c>
      <c r="U50" s="161">
        <f t="shared" si="22"/>
        <v>0.05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122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5">
      <c r="A51" s="153" t="s">
        <v>117</v>
      </c>
      <c r="B51" s="159" t="s">
        <v>74</v>
      </c>
      <c r="C51" s="192" t="s">
        <v>75</v>
      </c>
      <c r="D51" s="163"/>
      <c r="E51" s="167"/>
      <c r="F51" s="170"/>
      <c r="G51" s="170">
        <f>SUMIF(AE52:AE60,"&lt;&gt;NOR",G52:G60)</f>
        <v>0</v>
      </c>
      <c r="H51" s="170"/>
      <c r="I51" s="170">
        <f>SUM(I52:I60)</f>
        <v>0</v>
      </c>
      <c r="J51" s="170"/>
      <c r="K51" s="170">
        <f>SUM(K52:K60)</f>
        <v>0</v>
      </c>
      <c r="L51" s="170"/>
      <c r="M51" s="170">
        <f>SUM(M52:M60)</f>
        <v>0</v>
      </c>
      <c r="N51" s="164"/>
      <c r="O51" s="164">
        <f>SUM(O52:O60)</f>
        <v>2.529E-2</v>
      </c>
      <c r="P51" s="164"/>
      <c r="Q51" s="164">
        <f>SUM(Q52:Q60)</f>
        <v>3.1870000000000002E-2</v>
      </c>
      <c r="R51" s="164"/>
      <c r="S51" s="164"/>
      <c r="T51" s="165"/>
      <c r="U51" s="164">
        <f>SUM(U52:U60)</f>
        <v>5.44</v>
      </c>
      <c r="AE51" t="s">
        <v>118</v>
      </c>
    </row>
    <row r="52" spans="1:60" outlineLevel="1" x14ac:dyDescent="0.25">
      <c r="A52" s="152">
        <v>36</v>
      </c>
      <c r="B52" s="158" t="s">
        <v>197</v>
      </c>
      <c r="C52" s="191" t="s">
        <v>198</v>
      </c>
      <c r="D52" s="160" t="s">
        <v>178</v>
      </c>
      <c r="E52" s="166">
        <v>1</v>
      </c>
      <c r="F52" s="168">
        <f t="shared" ref="F52:F60" si="23">H52+J52</f>
        <v>0</v>
      </c>
      <c r="G52" s="169">
        <f t="shared" ref="G52:G60" si="24">ROUND(E52*F52,2)</f>
        <v>0</v>
      </c>
      <c r="H52" s="169"/>
      <c r="I52" s="169">
        <f t="shared" ref="I52:I60" si="25">ROUND(E52*H52,2)</f>
        <v>0</v>
      </c>
      <c r="J52" s="169"/>
      <c r="K52" s="169">
        <f t="shared" ref="K52:K60" si="26">ROUND(E52*J52,2)</f>
        <v>0</v>
      </c>
      <c r="L52" s="169">
        <v>21</v>
      </c>
      <c r="M52" s="169">
        <f t="shared" ref="M52:M60" si="27">G52*(1+L52/100)</f>
        <v>0</v>
      </c>
      <c r="N52" s="161">
        <v>0</v>
      </c>
      <c r="O52" s="161">
        <f t="shared" ref="O52:O60" si="28">ROUND(E52*N52,5)</f>
        <v>0</v>
      </c>
      <c r="P52" s="161">
        <v>3.1870000000000002E-2</v>
      </c>
      <c r="Q52" s="161">
        <f t="shared" ref="Q52:Q60" si="29">ROUND(E52*P52,5)</f>
        <v>3.1870000000000002E-2</v>
      </c>
      <c r="R52" s="161"/>
      <c r="S52" s="161"/>
      <c r="T52" s="162">
        <v>0.89376</v>
      </c>
      <c r="U52" s="161">
        <f t="shared" ref="U52:U60" si="30">ROUND(E52*T52,2)</f>
        <v>0.89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127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>
        <v>37</v>
      </c>
      <c r="B53" s="158" t="s">
        <v>199</v>
      </c>
      <c r="C53" s="191" t="s">
        <v>200</v>
      </c>
      <c r="D53" s="160" t="s">
        <v>201</v>
      </c>
      <c r="E53" s="166">
        <v>1</v>
      </c>
      <c r="F53" s="168">
        <f t="shared" si="23"/>
        <v>0</v>
      </c>
      <c r="G53" s="169">
        <f t="shared" si="24"/>
        <v>0</v>
      </c>
      <c r="H53" s="169"/>
      <c r="I53" s="169">
        <f t="shared" si="25"/>
        <v>0</v>
      </c>
      <c r="J53" s="169"/>
      <c r="K53" s="169">
        <f t="shared" si="26"/>
        <v>0</v>
      </c>
      <c r="L53" s="169">
        <v>21</v>
      </c>
      <c r="M53" s="169">
        <f t="shared" si="27"/>
        <v>0</v>
      </c>
      <c r="N53" s="161">
        <v>8.4000000000000003E-4</v>
      </c>
      <c r="O53" s="161">
        <f t="shared" si="28"/>
        <v>8.4000000000000003E-4</v>
      </c>
      <c r="P53" s="161">
        <v>0</v>
      </c>
      <c r="Q53" s="161">
        <f t="shared" si="29"/>
        <v>0</v>
      </c>
      <c r="R53" s="161"/>
      <c r="S53" s="161"/>
      <c r="T53" s="162">
        <v>1.2529999999999999</v>
      </c>
      <c r="U53" s="161">
        <f t="shared" si="30"/>
        <v>1.25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122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2">
        <v>38</v>
      </c>
      <c r="B54" s="158" t="s">
        <v>202</v>
      </c>
      <c r="C54" s="191" t="s">
        <v>203</v>
      </c>
      <c r="D54" s="160" t="s">
        <v>178</v>
      </c>
      <c r="E54" s="166">
        <v>1</v>
      </c>
      <c r="F54" s="168">
        <f t="shared" si="23"/>
        <v>0</v>
      </c>
      <c r="G54" s="169">
        <f t="shared" si="24"/>
        <v>0</v>
      </c>
      <c r="H54" s="169"/>
      <c r="I54" s="169">
        <f t="shared" si="25"/>
        <v>0</v>
      </c>
      <c r="J54" s="169"/>
      <c r="K54" s="169">
        <f t="shared" si="26"/>
        <v>0</v>
      </c>
      <c r="L54" s="169">
        <v>21</v>
      </c>
      <c r="M54" s="169">
        <f t="shared" si="27"/>
        <v>0</v>
      </c>
      <c r="N54" s="161">
        <v>1.8000000000000001E-4</v>
      </c>
      <c r="O54" s="161">
        <f t="shared" si="28"/>
        <v>1.8000000000000001E-4</v>
      </c>
      <c r="P54" s="161">
        <v>0</v>
      </c>
      <c r="Q54" s="161">
        <f t="shared" si="29"/>
        <v>0</v>
      </c>
      <c r="R54" s="161"/>
      <c r="S54" s="161"/>
      <c r="T54" s="162">
        <v>0.47599999999999998</v>
      </c>
      <c r="U54" s="161">
        <f t="shared" si="30"/>
        <v>0.48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122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>
        <v>39</v>
      </c>
      <c r="B55" s="158" t="s">
        <v>204</v>
      </c>
      <c r="C55" s="191" t="s">
        <v>205</v>
      </c>
      <c r="D55" s="160" t="s">
        <v>201</v>
      </c>
      <c r="E55" s="166">
        <v>1</v>
      </c>
      <c r="F55" s="168">
        <f t="shared" si="23"/>
        <v>0</v>
      </c>
      <c r="G55" s="169">
        <f t="shared" si="24"/>
        <v>0</v>
      </c>
      <c r="H55" s="169"/>
      <c r="I55" s="169">
        <f t="shared" si="25"/>
        <v>0</v>
      </c>
      <c r="J55" s="169"/>
      <c r="K55" s="169">
        <f t="shared" si="26"/>
        <v>0</v>
      </c>
      <c r="L55" s="169">
        <v>21</v>
      </c>
      <c r="M55" s="169">
        <f t="shared" si="27"/>
        <v>0</v>
      </c>
      <c r="N55" s="161">
        <v>1.521E-2</v>
      </c>
      <c r="O55" s="161">
        <f t="shared" si="28"/>
        <v>1.521E-2</v>
      </c>
      <c r="P55" s="161">
        <v>0</v>
      </c>
      <c r="Q55" s="161">
        <f t="shared" si="29"/>
        <v>0</v>
      </c>
      <c r="R55" s="161"/>
      <c r="S55" s="161"/>
      <c r="T55" s="162">
        <v>1.1890000000000001</v>
      </c>
      <c r="U55" s="161">
        <f t="shared" si="30"/>
        <v>1.19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122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>
        <v>40</v>
      </c>
      <c r="B56" s="158" t="s">
        <v>206</v>
      </c>
      <c r="C56" s="191" t="s">
        <v>207</v>
      </c>
      <c r="D56" s="160" t="s">
        <v>201</v>
      </c>
      <c r="E56" s="166">
        <v>1</v>
      </c>
      <c r="F56" s="168">
        <f t="shared" si="23"/>
        <v>0</v>
      </c>
      <c r="G56" s="169">
        <f t="shared" si="24"/>
        <v>0</v>
      </c>
      <c r="H56" s="169"/>
      <c r="I56" s="169">
        <f t="shared" si="25"/>
        <v>0</v>
      </c>
      <c r="J56" s="169"/>
      <c r="K56" s="169">
        <f t="shared" si="26"/>
        <v>0</v>
      </c>
      <c r="L56" s="169">
        <v>21</v>
      </c>
      <c r="M56" s="169">
        <f t="shared" si="27"/>
        <v>0</v>
      </c>
      <c r="N56" s="161">
        <v>6.77E-3</v>
      </c>
      <c r="O56" s="161">
        <f t="shared" si="28"/>
        <v>6.77E-3</v>
      </c>
      <c r="P56" s="161">
        <v>0</v>
      </c>
      <c r="Q56" s="161">
        <f t="shared" si="29"/>
        <v>0</v>
      </c>
      <c r="R56" s="161"/>
      <c r="S56" s="161"/>
      <c r="T56" s="162">
        <v>0.27500000000000002</v>
      </c>
      <c r="U56" s="161">
        <f t="shared" si="30"/>
        <v>0.28000000000000003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122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2">
        <v>41</v>
      </c>
      <c r="B57" s="158" t="s">
        <v>208</v>
      </c>
      <c r="C57" s="191" t="s">
        <v>209</v>
      </c>
      <c r="D57" s="160" t="s">
        <v>201</v>
      </c>
      <c r="E57" s="166">
        <v>1</v>
      </c>
      <c r="F57" s="168">
        <f t="shared" si="23"/>
        <v>0</v>
      </c>
      <c r="G57" s="169">
        <f t="shared" si="24"/>
        <v>0</v>
      </c>
      <c r="H57" s="169"/>
      <c r="I57" s="169">
        <f t="shared" si="25"/>
        <v>0</v>
      </c>
      <c r="J57" s="169"/>
      <c r="K57" s="169">
        <f t="shared" si="26"/>
        <v>0</v>
      </c>
      <c r="L57" s="169">
        <v>21</v>
      </c>
      <c r="M57" s="169">
        <f t="shared" si="27"/>
        <v>0</v>
      </c>
      <c r="N57" s="161">
        <v>1.7000000000000001E-4</v>
      </c>
      <c r="O57" s="161">
        <f t="shared" si="28"/>
        <v>1.7000000000000001E-4</v>
      </c>
      <c r="P57" s="161">
        <v>0</v>
      </c>
      <c r="Q57" s="161">
        <f t="shared" si="29"/>
        <v>0</v>
      </c>
      <c r="R57" s="161"/>
      <c r="S57" s="161"/>
      <c r="T57" s="162">
        <v>0.22700000000000001</v>
      </c>
      <c r="U57" s="161">
        <f t="shared" si="30"/>
        <v>0.23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122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2">
        <v>42</v>
      </c>
      <c r="B58" s="158" t="s">
        <v>210</v>
      </c>
      <c r="C58" s="191" t="s">
        <v>211</v>
      </c>
      <c r="D58" s="160" t="s">
        <v>178</v>
      </c>
      <c r="E58" s="166">
        <v>1</v>
      </c>
      <c r="F58" s="168">
        <f t="shared" si="23"/>
        <v>0</v>
      </c>
      <c r="G58" s="169">
        <f t="shared" si="24"/>
        <v>0</v>
      </c>
      <c r="H58" s="169"/>
      <c r="I58" s="169">
        <f t="shared" si="25"/>
        <v>0</v>
      </c>
      <c r="J58" s="169"/>
      <c r="K58" s="169">
        <f t="shared" si="26"/>
        <v>0</v>
      </c>
      <c r="L58" s="169">
        <v>21</v>
      </c>
      <c r="M58" s="169">
        <f t="shared" si="27"/>
        <v>0</v>
      </c>
      <c r="N58" s="161">
        <v>1.9E-3</v>
      </c>
      <c r="O58" s="161">
        <f t="shared" si="28"/>
        <v>1.9E-3</v>
      </c>
      <c r="P58" s="161">
        <v>0</v>
      </c>
      <c r="Q58" s="161">
        <f t="shared" si="29"/>
        <v>0</v>
      </c>
      <c r="R58" s="161"/>
      <c r="S58" s="161"/>
      <c r="T58" s="162">
        <v>0</v>
      </c>
      <c r="U58" s="161">
        <f t="shared" si="30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212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0.399999999999999" outlineLevel="1" x14ac:dyDescent="0.25">
      <c r="A59" s="152">
        <v>43</v>
      </c>
      <c r="B59" s="158" t="s">
        <v>213</v>
      </c>
      <c r="C59" s="191" t="s">
        <v>214</v>
      </c>
      <c r="D59" s="160" t="s">
        <v>178</v>
      </c>
      <c r="E59" s="166">
        <v>1</v>
      </c>
      <c r="F59" s="168">
        <f t="shared" si="23"/>
        <v>0</v>
      </c>
      <c r="G59" s="169">
        <f t="shared" si="24"/>
        <v>0</v>
      </c>
      <c r="H59" s="169"/>
      <c r="I59" s="169">
        <f t="shared" si="25"/>
        <v>0</v>
      </c>
      <c r="J59" s="169"/>
      <c r="K59" s="169">
        <f t="shared" si="26"/>
        <v>0</v>
      </c>
      <c r="L59" s="169">
        <v>21</v>
      </c>
      <c r="M59" s="169">
        <f t="shared" si="27"/>
        <v>0</v>
      </c>
      <c r="N59" s="161">
        <v>2.2000000000000001E-4</v>
      </c>
      <c r="O59" s="161">
        <f t="shared" si="28"/>
        <v>2.2000000000000001E-4</v>
      </c>
      <c r="P59" s="161">
        <v>0</v>
      </c>
      <c r="Q59" s="161">
        <f t="shared" si="29"/>
        <v>0</v>
      </c>
      <c r="R59" s="161"/>
      <c r="S59" s="161"/>
      <c r="T59" s="162">
        <v>0.246</v>
      </c>
      <c r="U59" s="161">
        <f t="shared" si="30"/>
        <v>0.25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122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>
        <v>44</v>
      </c>
      <c r="B60" s="158" t="s">
        <v>215</v>
      </c>
      <c r="C60" s="191" t="s">
        <v>216</v>
      </c>
      <c r="D60" s="160" t="s">
        <v>159</v>
      </c>
      <c r="E60" s="166">
        <v>0.55000000000000004</v>
      </c>
      <c r="F60" s="168">
        <f t="shared" si="23"/>
        <v>0</v>
      </c>
      <c r="G60" s="169">
        <f t="shared" si="24"/>
        <v>0</v>
      </c>
      <c r="H60" s="169"/>
      <c r="I60" s="169">
        <f t="shared" si="25"/>
        <v>0</v>
      </c>
      <c r="J60" s="169"/>
      <c r="K60" s="169">
        <f t="shared" si="26"/>
        <v>0</v>
      </c>
      <c r="L60" s="169">
        <v>21</v>
      </c>
      <c r="M60" s="169">
        <f t="shared" si="27"/>
        <v>0</v>
      </c>
      <c r="N60" s="161">
        <v>0</v>
      </c>
      <c r="O60" s="161">
        <f t="shared" si="28"/>
        <v>0</v>
      </c>
      <c r="P60" s="161">
        <v>0</v>
      </c>
      <c r="Q60" s="161">
        <f t="shared" si="29"/>
        <v>0</v>
      </c>
      <c r="R60" s="161"/>
      <c r="S60" s="161"/>
      <c r="T60" s="162">
        <v>1.573</v>
      </c>
      <c r="U60" s="161">
        <f t="shared" si="30"/>
        <v>0.87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122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5">
      <c r="A61" s="153" t="s">
        <v>117</v>
      </c>
      <c r="B61" s="159" t="s">
        <v>76</v>
      </c>
      <c r="C61" s="192" t="s">
        <v>77</v>
      </c>
      <c r="D61" s="163"/>
      <c r="E61" s="167"/>
      <c r="F61" s="170"/>
      <c r="G61" s="170">
        <f>SUMIF(AE62:AE63,"&lt;&gt;NOR",G62:G63)</f>
        <v>0</v>
      </c>
      <c r="H61" s="170"/>
      <c r="I61" s="170">
        <f>SUM(I62:I63)</f>
        <v>0</v>
      </c>
      <c r="J61" s="170"/>
      <c r="K61" s="170">
        <f>SUM(K62:K63)</f>
        <v>0</v>
      </c>
      <c r="L61" s="170"/>
      <c r="M61" s="170">
        <f>SUM(M62:M63)</f>
        <v>0</v>
      </c>
      <c r="N61" s="164"/>
      <c r="O61" s="164">
        <f>SUM(O62:O63)</f>
        <v>0</v>
      </c>
      <c r="P61" s="164"/>
      <c r="Q61" s="164">
        <f>SUM(Q62:Q63)</f>
        <v>0</v>
      </c>
      <c r="R61" s="164"/>
      <c r="S61" s="164"/>
      <c r="T61" s="165"/>
      <c r="U61" s="164">
        <f>SUM(U62:U63)</f>
        <v>2.12</v>
      </c>
      <c r="AE61" t="s">
        <v>118</v>
      </c>
    </row>
    <row r="62" spans="1:60" ht="20.399999999999999" outlineLevel="1" x14ac:dyDescent="0.25">
      <c r="A62" s="152">
        <v>45</v>
      </c>
      <c r="B62" s="158" t="s">
        <v>217</v>
      </c>
      <c r="C62" s="191" t="s">
        <v>218</v>
      </c>
      <c r="D62" s="160" t="s">
        <v>219</v>
      </c>
      <c r="E62" s="166">
        <v>6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0.17399999999999999</v>
      </c>
      <c r="U62" s="161">
        <f>ROUND(E62*T62,2)</f>
        <v>1.04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122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>
        <v>46</v>
      </c>
      <c r="B63" s="158" t="s">
        <v>220</v>
      </c>
      <c r="C63" s="191" t="s">
        <v>221</v>
      </c>
      <c r="D63" s="160" t="s">
        <v>159</v>
      </c>
      <c r="E63" s="166">
        <v>0.4</v>
      </c>
      <c r="F63" s="168">
        <f>H63+J63</f>
        <v>0</v>
      </c>
      <c r="G63" s="169">
        <f>ROUND(E63*F63,2)</f>
        <v>0</v>
      </c>
      <c r="H63" s="169"/>
      <c r="I63" s="169">
        <f>ROUND(E63*H63,2)</f>
        <v>0</v>
      </c>
      <c r="J63" s="169"/>
      <c r="K63" s="169">
        <f>ROUND(E63*J63,2)</f>
        <v>0</v>
      </c>
      <c r="L63" s="169">
        <v>21</v>
      </c>
      <c r="M63" s="169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2.71</v>
      </c>
      <c r="U63" s="161">
        <f>ROUND(E63*T63,2)</f>
        <v>1.08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122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5">
      <c r="A64" s="153" t="s">
        <v>117</v>
      </c>
      <c r="B64" s="159" t="s">
        <v>78</v>
      </c>
      <c r="C64" s="192" t="s">
        <v>79</v>
      </c>
      <c r="D64" s="163"/>
      <c r="E64" s="167"/>
      <c r="F64" s="170"/>
      <c r="G64" s="170">
        <f>SUMIF(AE65:AE66,"&lt;&gt;NOR",G65:G66)</f>
        <v>0</v>
      </c>
      <c r="H64" s="170"/>
      <c r="I64" s="170">
        <f>SUM(I65:I66)</f>
        <v>0</v>
      </c>
      <c r="J64" s="170"/>
      <c r="K64" s="170">
        <f>SUM(K65:K66)</f>
        <v>0</v>
      </c>
      <c r="L64" s="170"/>
      <c r="M64" s="170">
        <f>SUM(M65:M66)</f>
        <v>0</v>
      </c>
      <c r="N64" s="164"/>
      <c r="O64" s="164">
        <f>SUM(O65:O66)</f>
        <v>0</v>
      </c>
      <c r="P64" s="164"/>
      <c r="Q64" s="164">
        <f>SUM(Q65:Q66)</f>
        <v>0</v>
      </c>
      <c r="R64" s="164"/>
      <c r="S64" s="164"/>
      <c r="T64" s="165"/>
      <c r="U64" s="164">
        <f>SUM(U65:U66)</f>
        <v>1.38</v>
      </c>
      <c r="AE64" t="s">
        <v>118</v>
      </c>
    </row>
    <row r="65" spans="1:60" ht="20.399999999999999" outlineLevel="1" x14ac:dyDescent="0.25">
      <c r="A65" s="152">
        <v>47</v>
      </c>
      <c r="B65" s="158" t="s">
        <v>222</v>
      </c>
      <c r="C65" s="191" t="s">
        <v>223</v>
      </c>
      <c r="D65" s="160" t="s">
        <v>219</v>
      </c>
      <c r="E65" s="166">
        <v>1</v>
      </c>
      <c r="F65" s="168">
        <f>H65+J65</f>
        <v>0</v>
      </c>
      <c r="G65" s="169">
        <f>ROUND(E65*F65,2)</f>
        <v>0</v>
      </c>
      <c r="H65" s="169"/>
      <c r="I65" s="169">
        <f>ROUND(E65*H65,2)</f>
        <v>0</v>
      </c>
      <c r="J65" s="169"/>
      <c r="K65" s="169">
        <f>ROUND(E65*J65,2)</f>
        <v>0</v>
      </c>
      <c r="L65" s="169">
        <v>21</v>
      </c>
      <c r="M65" s="169">
        <f>G65*(1+L65/100)</f>
        <v>0</v>
      </c>
      <c r="N65" s="161">
        <v>0</v>
      </c>
      <c r="O65" s="161">
        <f>ROUND(E65*N65,5)</f>
        <v>0</v>
      </c>
      <c r="P65" s="161">
        <v>0</v>
      </c>
      <c r="Q65" s="161">
        <f>ROUND(E65*P65,5)</f>
        <v>0</v>
      </c>
      <c r="R65" s="161"/>
      <c r="S65" s="161"/>
      <c r="T65" s="162">
        <v>0.17399999999999999</v>
      </c>
      <c r="U65" s="161">
        <f>ROUND(E65*T65,2)</f>
        <v>0.17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122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2">
        <v>48</v>
      </c>
      <c r="B66" s="158" t="s">
        <v>224</v>
      </c>
      <c r="C66" s="191" t="s">
        <v>225</v>
      </c>
      <c r="D66" s="160" t="s">
        <v>159</v>
      </c>
      <c r="E66" s="166">
        <v>0.5</v>
      </c>
      <c r="F66" s="168">
        <f>H66+J66</f>
        <v>0</v>
      </c>
      <c r="G66" s="169">
        <f>ROUND(E66*F66,2)</f>
        <v>0</v>
      </c>
      <c r="H66" s="169"/>
      <c r="I66" s="169">
        <f>ROUND(E66*H66,2)</f>
        <v>0</v>
      </c>
      <c r="J66" s="169"/>
      <c r="K66" s="169">
        <f>ROUND(E66*J66,2)</f>
        <v>0</v>
      </c>
      <c r="L66" s="169">
        <v>21</v>
      </c>
      <c r="M66" s="169">
        <f>G66*(1+L66/100)</f>
        <v>0</v>
      </c>
      <c r="N66" s="161">
        <v>0</v>
      </c>
      <c r="O66" s="161">
        <f>ROUND(E66*N66,5)</f>
        <v>0</v>
      </c>
      <c r="P66" s="161">
        <v>0</v>
      </c>
      <c r="Q66" s="161">
        <f>ROUND(E66*P66,5)</f>
        <v>0</v>
      </c>
      <c r="R66" s="161"/>
      <c r="S66" s="161"/>
      <c r="T66" s="162">
        <v>2.4209999999999998</v>
      </c>
      <c r="U66" s="161">
        <f>ROUND(E66*T66,2)</f>
        <v>1.21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122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5">
      <c r="A67" s="153" t="s">
        <v>117</v>
      </c>
      <c r="B67" s="159" t="s">
        <v>80</v>
      </c>
      <c r="C67" s="192" t="s">
        <v>81</v>
      </c>
      <c r="D67" s="163"/>
      <c r="E67" s="167"/>
      <c r="F67" s="170"/>
      <c r="G67" s="170">
        <f>SUMIF(AE68:AE74,"&lt;&gt;NOR",G68:G74)</f>
        <v>0</v>
      </c>
      <c r="H67" s="170"/>
      <c r="I67" s="170">
        <f>SUM(I68:I74)</f>
        <v>0</v>
      </c>
      <c r="J67" s="170"/>
      <c r="K67" s="170">
        <f>SUM(K68:K74)</f>
        <v>0</v>
      </c>
      <c r="L67" s="170"/>
      <c r="M67" s="170">
        <f>SUM(M68:M74)</f>
        <v>0</v>
      </c>
      <c r="N67" s="164"/>
      <c r="O67" s="164">
        <f>SUM(O68:O74)</f>
        <v>6.4360000000000001E-2</v>
      </c>
      <c r="P67" s="164"/>
      <c r="Q67" s="164">
        <f>SUM(Q68:Q74)</f>
        <v>0</v>
      </c>
      <c r="R67" s="164"/>
      <c r="S67" s="164"/>
      <c r="T67" s="165"/>
      <c r="U67" s="164">
        <f>SUM(U68:U74)</f>
        <v>4.47</v>
      </c>
      <c r="AE67" t="s">
        <v>118</v>
      </c>
    </row>
    <row r="68" spans="1:60" outlineLevel="1" x14ac:dyDescent="0.25">
      <c r="A68" s="152">
        <v>49</v>
      </c>
      <c r="B68" s="158" t="s">
        <v>226</v>
      </c>
      <c r="C68" s="191" t="s">
        <v>134</v>
      </c>
      <c r="D68" s="160" t="s">
        <v>121</v>
      </c>
      <c r="E68" s="166">
        <v>2.4449999999999998</v>
      </c>
      <c r="F68" s="168">
        <f t="shared" ref="F68:F74" si="31">H68+J68</f>
        <v>0</v>
      </c>
      <c r="G68" s="169">
        <f t="shared" ref="G68:G74" si="32">ROUND(E68*F68,2)</f>
        <v>0</v>
      </c>
      <c r="H68" s="169"/>
      <c r="I68" s="169">
        <f t="shared" ref="I68:I74" si="33">ROUND(E68*H68,2)</f>
        <v>0</v>
      </c>
      <c r="J68" s="169"/>
      <c r="K68" s="169">
        <f t="shared" ref="K68:K74" si="34">ROUND(E68*J68,2)</f>
        <v>0</v>
      </c>
      <c r="L68" s="169">
        <v>21</v>
      </c>
      <c r="M68" s="169">
        <f t="shared" ref="M68:M74" si="35">G68*(1+L68/100)</f>
        <v>0</v>
      </c>
      <c r="N68" s="161">
        <v>3.2000000000000003E-4</v>
      </c>
      <c r="O68" s="161">
        <f t="shared" ref="O68:O74" si="36">ROUND(E68*N68,5)</f>
        <v>7.7999999999999999E-4</v>
      </c>
      <c r="P68" s="161">
        <v>0</v>
      </c>
      <c r="Q68" s="161">
        <f t="shared" ref="Q68:Q74" si="37">ROUND(E68*P68,5)</f>
        <v>0</v>
      </c>
      <c r="R68" s="161"/>
      <c r="S68" s="161"/>
      <c r="T68" s="162">
        <v>7.0000000000000007E-2</v>
      </c>
      <c r="U68" s="161">
        <f t="shared" ref="U68:U74" si="38">ROUND(E68*T68,2)</f>
        <v>0.17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122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0.399999999999999" outlineLevel="1" x14ac:dyDescent="0.25">
      <c r="A69" s="152">
        <v>50</v>
      </c>
      <c r="B69" s="158" t="s">
        <v>227</v>
      </c>
      <c r="C69" s="191" t="s">
        <v>228</v>
      </c>
      <c r="D69" s="160" t="s">
        <v>121</v>
      </c>
      <c r="E69" s="166">
        <v>2.4449999999999998</v>
      </c>
      <c r="F69" s="168">
        <f t="shared" si="31"/>
        <v>0</v>
      </c>
      <c r="G69" s="169">
        <f t="shared" si="32"/>
        <v>0</v>
      </c>
      <c r="H69" s="169"/>
      <c r="I69" s="169">
        <f t="shared" si="33"/>
        <v>0</v>
      </c>
      <c r="J69" s="169"/>
      <c r="K69" s="169">
        <f t="shared" si="34"/>
        <v>0</v>
      </c>
      <c r="L69" s="169">
        <v>21</v>
      </c>
      <c r="M69" s="169">
        <f t="shared" si="35"/>
        <v>0</v>
      </c>
      <c r="N69" s="161">
        <v>4.1900000000000001E-3</v>
      </c>
      <c r="O69" s="161">
        <f t="shared" si="36"/>
        <v>1.0240000000000001E-2</v>
      </c>
      <c r="P69" s="161">
        <v>0</v>
      </c>
      <c r="Q69" s="161">
        <f t="shared" si="37"/>
        <v>0</v>
      </c>
      <c r="R69" s="161"/>
      <c r="S69" s="161"/>
      <c r="T69" s="162">
        <v>0.95840000000000003</v>
      </c>
      <c r="U69" s="161">
        <f t="shared" si="38"/>
        <v>2.34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122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>
        <v>51</v>
      </c>
      <c r="B70" s="158" t="s">
        <v>229</v>
      </c>
      <c r="C70" s="191" t="s">
        <v>230</v>
      </c>
      <c r="D70" s="160" t="s">
        <v>121</v>
      </c>
      <c r="E70" s="166">
        <v>2.4449999999999998</v>
      </c>
      <c r="F70" s="168">
        <f t="shared" si="31"/>
        <v>0</v>
      </c>
      <c r="G70" s="169">
        <f t="shared" si="32"/>
        <v>0</v>
      </c>
      <c r="H70" s="169"/>
      <c r="I70" s="169">
        <f t="shared" si="33"/>
        <v>0</v>
      </c>
      <c r="J70" s="169"/>
      <c r="K70" s="169">
        <f t="shared" si="34"/>
        <v>0</v>
      </c>
      <c r="L70" s="169">
        <v>21</v>
      </c>
      <c r="M70" s="169">
        <f t="shared" si="35"/>
        <v>0</v>
      </c>
      <c r="N70" s="161">
        <v>0</v>
      </c>
      <c r="O70" s="161">
        <f t="shared" si="36"/>
        <v>0</v>
      </c>
      <c r="P70" s="161">
        <v>0</v>
      </c>
      <c r="Q70" s="161">
        <f t="shared" si="37"/>
        <v>0</v>
      </c>
      <c r="R70" s="161"/>
      <c r="S70" s="161"/>
      <c r="T70" s="162">
        <v>0.13</v>
      </c>
      <c r="U70" s="161">
        <f t="shared" si="38"/>
        <v>0.32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122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2">
        <v>52</v>
      </c>
      <c r="B71" s="158" t="s">
        <v>231</v>
      </c>
      <c r="C71" s="191" t="s">
        <v>232</v>
      </c>
      <c r="D71" s="160" t="s">
        <v>121</v>
      </c>
      <c r="E71" s="166">
        <v>2.9340000000000002</v>
      </c>
      <c r="F71" s="168">
        <f t="shared" si="31"/>
        <v>0</v>
      </c>
      <c r="G71" s="169">
        <f t="shared" si="32"/>
        <v>0</v>
      </c>
      <c r="H71" s="169"/>
      <c r="I71" s="169">
        <f t="shared" si="33"/>
        <v>0</v>
      </c>
      <c r="J71" s="169"/>
      <c r="K71" s="169">
        <f t="shared" si="34"/>
        <v>0</v>
      </c>
      <c r="L71" s="169">
        <v>21</v>
      </c>
      <c r="M71" s="169">
        <f t="shared" si="35"/>
        <v>0</v>
      </c>
      <c r="N71" s="161">
        <v>1.78E-2</v>
      </c>
      <c r="O71" s="161">
        <f t="shared" si="36"/>
        <v>5.2229999999999999E-2</v>
      </c>
      <c r="P71" s="161">
        <v>0</v>
      </c>
      <c r="Q71" s="161">
        <f t="shared" si="37"/>
        <v>0</v>
      </c>
      <c r="R71" s="161"/>
      <c r="S71" s="161"/>
      <c r="T71" s="162">
        <v>0</v>
      </c>
      <c r="U71" s="161">
        <f t="shared" si="38"/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212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>
        <v>53</v>
      </c>
      <c r="B72" s="158" t="s">
        <v>233</v>
      </c>
      <c r="C72" s="191" t="s">
        <v>234</v>
      </c>
      <c r="D72" s="160" t="s">
        <v>132</v>
      </c>
      <c r="E72" s="166">
        <v>6.5</v>
      </c>
      <c r="F72" s="168">
        <f t="shared" si="31"/>
        <v>0</v>
      </c>
      <c r="G72" s="169">
        <f t="shared" si="32"/>
        <v>0</v>
      </c>
      <c r="H72" s="169"/>
      <c r="I72" s="169">
        <f t="shared" si="33"/>
        <v>0</v>
      </c>
      <c r="J72" s="169"/>
      <c r="K72" s="169">
        <f t="shared" si="34"/>
        <v>0</v>
      </c>
      <c r="L72" s="169">
        <v>21</v>
      </c>
      <c r="M72" s="169">
        <f t="shared" si="35"/>
        <v>0</v>
      </c>
      <c r="N72" s="161">
        <v>0</v>
      </c>
      <c r="O72" s="161">
        <f t="shared" si="36"/>
        <v>0</v>
      </c>
      <c r="P72" s="161">
        <v>0</v>
      </c>
      <c r="Q72" s="161">
        <f t="shared" si="37"/>
        <v>0</v>
      </c>
      <c r="R72" s="161"/>
      <c r="S72" s="161"/>
      <c r="T72" s="162">
        <v>0.12</v>
      </c>
      <c r="U72" s="161">
        <f t="shared" si="38"/>
        <v>0.78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122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>
        <v>54</v>
      </c>
      <c r="B73" s="158" t="s">
        <v>235</v>
      </c>
      <c r="C73" s="191" t="s">
        <v>236</v>
      </c>
      <c r="D73" s="160" t="s">
        <v>132</v>
      </c>
      <c r="E73" s="166">
        <v>6.5</v>
      </c>
      <c r="F73" s="168">
        <f t="shared" si="31"/>
        <v>0</v>
      </c>
      <c r="G73" s="169">
        <f t="shared" si="32"/>
        <v>0</v>
      </c>
      <c r="H73" s="169"/>
      <c r="I73" s="169">
        <f t="shared" si="33"/>
        <v>0</v>
      </c>
      <c r="J73" s="169"/>
      <c r="K73" s="169">
        <f t="shared" si="34"/>
        <v>0</v>
      </c>
      <c r="L73" s="169">
        <v>21</v>
      </c>
      <c r="M73" s="169">
        <f t="shared" si="35"/>
        <v>0</v>
      </c>
      <c r="N73" s="161">
        <v>1.7000000000000001E-4</v>
      </c>
      <c r="O73" s="161">
        <f t="shared" si="36"/>
        <v>1.1100000000000001E-3</v>
      </c>
      <c r="P73" s="161">
        <v>0</v>
      </c>
      <c r="Q73" s="161">
        <f t="shared" si="37"/>
        <v>0</v>
      </c>
      <c r="R73" s="161"/>
      <c r="S73" s="161"/>
      <c r="T73" s="162">
        <v>0.12</v>
      </c>
      <c r="U73" s="161">
        <f t="shared" si="38"/>
        <v>0.78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122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2">
        <v>55</v>
      </c>
      <c r="B74" s="158" t="s">
        <v>237</v>
      </c>
      <c r="C74" s="191" t="s">
        <v>238</v>
      </c>
      <c r="D74" s="160" t="s">
        <v>159</v>
      </c>
      <c r="E74" s="166">
        <v>0.06</v>
      </c>
      <c r="F74" s="168">
        <f t="shared" si="31"/>
        <v>0</v>
      </c>
      <c r="G74" s="169">
        <f t="shared" si="32"/>
        <v>0</v>
      </c>
      <c r="H74" s="169"/>
      <c r="I74" s="169">
        <f t="shared" si="33"/>
        <v>0</v>
      </c>
      <c r="J74" s="169"/>
      <c r="K74" s="169">
        <f t="shared" si="34"/>
        <v>0</v>
      </c>
      <c r="L74" s="169">
        <v>21</v>
      </c>
      <c r="M74" s="169">
        <f t="shared" si="35"/>
        <v>0</v>
      </c>
      <c r="N74" s="161">
        <v>0</v>
      </c>
      <c r="O74" s="161">
        <f t="shared" si="36"/>
        <v>0</v>
      </c>
      <c r="P74" s="161">
        <v>0</v>
      </c>
      <c r="Q74" s="161">
        <f t="shared" si="37"/>
        <v>0</v>
      </c>
      <c r="R74" s="161"/>
      <c r="S74" s="161"/>
      <c r="T74" s="162">
        <v>1.2649999999999999</v>
      </c>
      <c r="U74" s="161">
        <f t="shared" si="38"/>
        <v>0.08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122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5">
      <c r="A75" s="153" t="s">
        <v>117</v>
      </c>
      <c r="B75" s="159" t="s">
        <v>82</v>
      </c>
      <c r="C75" s="192" t="s">
        <v>83</v>
      </c>
      <c r="D75" s="163"/>
      <c r="E75" s="167"/>
      <c r="F75" s="170"/>
      <c r="G75" s="170">
        <f>SUMIF(AE76:AE76,"&lt;&gt;NOR",G76:G76)</f>
        <v>0</v>
      </c>
      <c r="H75" s="170"/>
      <c r="I75" s="170">
        <f>SUM(I76:I76)</f>
        <v>0</v>
      </c>
      <c r="J75" s="170"/>
      <c r="K75" s="170">
        <f>SUM(K76:K76)</f>
        <v>0</v>
      </c>
      <c r="L75" s="170"/>
      <c r="M75" s="170">
        <f>SUM(M76:M76)</f>
        <v>0</v>
      </c>
      <c r="N75" s="164"/>
      <c r="O75" s="164">
        <f>SUM(O76:O76)</f>
        <v>1.0000000000000001E-5</v>
      </c>
      <c r="P75" s="164"/>
      <c r="Q75" s="164">
        <f>SUM(Q76:Q76)</f>
        <v>0</v>
      </c>
      <c r="R75" s="164"/>
      <c r="S75" s="164"/>
      <c r="T75" s="165"/>
      <c r="U75" s="164">
        <f>SUM(U76:U76)</f>
        <v>0.04</v>
      </c>
      <c r="AE75" t="s">
        <v>118</v>
      </c>
    </row>
    <row r="76" spans="1:60" outlineLevel="1" x14ac:dyDescent="0.25">
      <c r="A76" s="152">
        <v>56</v>
      </c>
      <c r="B76" s="158" t="s">
        <v>239</v>
      </c>
      <c r="C76" s="191" t="s">
        <v>240</v>
      </c>
      <c r="D76" s="160" t="s">
        <v>219</v>
      </c>
      <c r="E76" s="166">
        <v>1</v>
      </c>
      <c r="F76" s="168">
        <f>H76+J76</f>
        <v>0</v>
      </c>
      <c r="G76" s="169">
        <f>ROUND(E76*F76,2)</f>
        <v>0</v>
      </c>
      <c r="H76" s="169"/>
      <c r="I76" s="169">
        <f>ROUND(E76*H76,2)</f>
        <v>0</v>
      </c>
      <c r="J76" s="169"/>
      <c r="K76" s="169">
        <f>ROUND(E76*J76,2)</f>
        <v>0</v>
      </c>
      <c r="L76" s="169">
        <v>21</v>
      </c>
      <c r="M76" s="169">
        <f>G76*(1+L76/100)</f>
        <v>0</v>
      </c>
      <c r="N76" s="161">
        <v>1.0000000000000001E-5</v>
      </c>
      <c r="O76" s="161">
        <f>ROUND(E76*N76,5)</f>
        <v>1.0000000000000001E-5</v>
      </c>
      <c r="P76" s="161">
        <v>0</v>
      </c>
      <c r="Q76" s="161">
        <f>ROUND(E76*P76,5)</f>
        <v>0</v>
      </c>
      <c r="R76" s="161"/>
      <c r="S76" s="161"/>
      <c r="T76" s="162">
        <v>4.1000000000000002E-2</v>
      </c>
      <c r="U76" s="161">
        <f>ROUND(E76*T76,2)</f>
        <v>0.04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122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5">
      <c r="A77" s="153" t="s">
        <v>117</v>
      </c>
      <c r="B77" s="159" t="s">
        <v>84</v>
      </c>
      <c r="C77" s="192" t="s">
        <v>85</v>
      </c>
      <c r="D77" s="163"/>
      <c r="E77" s="167"/>
      <c r="F77" s="170"/>
      <c r="G77" s="170">
        <f>SUMIF(AE78:AE83,"&lt;&gt;NOR",G78:G83)</f>
        <v>0</v>
      </c>
      <c r="H77" s="170"/>
      <c r="I77" s="170">
        <f>SUM(I78:I83)</f>
        <v>0</v>
      </c>
      <c r="J77" s="170"/>
      <c r="K77" s="170">
        <f>SUM(K78:K83)</f>
        <v>0</v>
      </c>
      <c r="L77" s="170"/>
      <c r="M77" s="170">
        <f>SUM(M78:M83)</f>
        <v>0</v>
      </c>
      <c r="N77" s="164"/>
      <c r="O77" s="164">
        <f>SUM(O78:O83)</f>
        <v>0.23511000000000001</v>
      </c>
      <c r="P77" s="164"/>
      <c r="Q77" s="164">
        <f>SUM(Q78:Q83)</f>
        <v>0</v>
      </c>
      <c r="R77" s="164"/>
      <c r="S77" s="164"/>
      <c r="T77" s="165"/>
      <c r="U77" s="164">
        <f>SUM(U78:U83)</f>
        <v>45.63000000000001</v>
      </c>
      <c r="AE77" t="s">
        <v>118</v>
      </c>
    </row>
    <row r="78" spans="1:60" outlineLevel="1" x14ac:dyDescent="0.25">
      <c r="A78" s="152">
        <v>57</v>
      </c>
      <c r="B78" s="158" t="s">
        <v>241</v>
      </c>
      <c r="C78" s="191" t="s">
        <v>242</v>
      </c>
      <c r="D78" s="160" t="s">
        <v>121</v>
      </c>
      <c r="E78" s="166">
        <v>173.13274999999999</v>
      </c>
      <c r="F78" s="168">
        <f t="shared" ref="F78:F83" si="39">H78+J78</f>
        <v>0</v>
      </c>
      <c r="G78" s="169">
        <f t="shared" ref="G78:G83" si="40">ROUND(E78*F78,2)</f>
        <v>0</v>
      </c>
      <c r="H78" s="169"/>
      <c r="I78" s="169">
        <f t="shared" ref="I78:I83" si="41">ROUND(E78*H78,2)</f>
        <v>0</v>
      </c>
      <c r="J78" s="169"/>
      <c r="K78" s="169">
        <f t="shared" ref="K78:K83" si="42">ROUND(E78*J78,2)</f>
        <v>0</v>
      </c>
      <c r="L78" s="169">
        <v>21</v>
      </c>
      <c r="M78" s="169">
        <f t="shared" ref="M78:M83" si="43">G78*(1+L78/100)</f>
        <v>0</v>
      </c>
      <c r="N78" s="161">
        <v>7.6999999999999996E-4</v>
      </c>
      <c r="O78" s="161">
        <f t="shared" ref="O78:O83" si="44">ROUND(E78*N78,5)</f>
        <v>0.13331000000000001</v>
      </c>
      <c r="P78" s="161">
        <v>0</v>
      </c>
      <c r="Q78" s="161">
        <f t="shared" ref="Q78:Q83" si="45">ROUND(E78*P78,5)</f>
        <v>0</v>
      </c>
      <c r="R78" s="161"/>
      <c r="S78" s="161"/>
      <c r="T78" s="162">
        <v>9.9820000000000006E-2</v>
      </c>
      <c r="U78" s="161">
        <f t="shared" ref="U78:U83" si="46">ROUND(E78*T78,2)</f>
        <v>17.28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127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2">
        <v>58</v>
      </c>
      <c r="B79" s="158" t="s">
        <v>243</v>
      </c>
      <c r="C79" s="191" t="s">
        <v>244</v>
      </c>
      <c r="D79" s="160" t="s">
        <v>121</v>
      </c>
      <c r="E79" s="166">
        <v>173.13274999999999</v>
      </c>
      <c r="F79" s="168">
        <f t="shared" si="39"/>
        <v>0</v>
      </c>
      <c r="G79" s="169">
        <f t="shared" si="40"/>
        <v>0</v>
      </c>
      <c r="H79" s="169"/>
      <c r="I79" s="169">
        <f t="shared" si="41"/>
        <v>0</v>
      </c>
      <c r="J79" s="169"/>
      <c r="K79" s="169">
        <f t="shared" si="42"/>
        <v>0</v>
      </c>
      <c r="L79" s="169">
        <v>21</v>
      </c>
      <c r="M79" s="169">
        <f t="shared" si="43"/>
        <v>0</v>
      </c>
      <c r="N79" s="161">
        <v>1.9000000000000001E-4</v>
      </c>
      <c r="O79" s="161">
        <f t="shared" si="44"/>
        <v>3.2899999999999999E-2</v>
      </c>
      <c r="P79" s="161">
        <v>0</v>
      </c>
      <c r="Q79" s="161">
        <f t="shared" si="45"/>
        <v>0</v>
      </c>
      <c r="R79" s="161"/>
      <c r="S79" s="161"/>
      <c r="T79" s="162">
        <v>3.2480000000000002E-2</v>
      </c>
      <c r="U79" s="161">
        <f t="shared" si="46"/>
        <v>5.62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122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2">
        <v>59</v>
      </c>
      <c r="B80" s="158" t="s">
        <v>245</v>
      </c>
      <c r="C80" s="191" t="s">
        <v>246</v>
      </c>
      <c r="D80" s="160" t="s">
        <v>121</v>
      </c>
      <c r="E80" s="166">
        <v>173.13274999999999</v>
      </c>
      <c r="F80" s="168">
        <f t="shared" si="39"/>
        <v>0</v>
      </c>
      <c r="G80" s="169">
        <f t="shared" si="40"/>
        <v>0</v>
      </c>
      <c r="H80" s="169"/>
      <c r="I80" s="169">
        <f t="shared" si="41"/>
        <v>0</v>
      </c>
      <c r="J80" s="169"/>
      <c r="K80" s="169">
        <f t="shared" si="42"/>
        <v>0</v>
      </c>
      <c r="L80" s="169">
        <v>21</v>
      </c>
      <c r="M80" s="169">
        <f t="shared" si="43"/>
        <v>0</v>
      </c>
      <c r="N80" s="161">
        <v>2.5000000000000001E-4</v>
      </c>
      <c r="O80" s="161">
        <f t="shared" si="44"/>
        <v>4.3279999999999999E-2</v>
      </c>
      <c r="P80" s="161">
        <v>0</v>
      </c>
      <c r="Q80" s="161">
        <f t="shared" si="45"/>
        <v>0</v>
      </c>
      <c r="R80" s="161"/>
      <c r="S80" s="161"/>
      <c r="T80" s="162">
        <v>0.10902000000000001</v>
      </c>
      <c r="U80" s="161">
        <f t="shared" si="46"/>
        <v>18.87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122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0.399999999999999" outlineLevel="1" x14ac:dyDescent="0.25">
      <c r="A81" s="152">
        <v>60</v>
      </c>
      <c r="B81" s="158" t="s">
        <v>247</v>
      </c>
      <c r="C81" s="191" t="s">
        <v>248</v>
      </c>
      <c r="D81" s="160" t="s">
        <v>121</v>
      </c>
      <c r="E81" s="166">
        <v>68.040000000000006</v>
      </c>
      <c r="F81" s="168">
        <f t="shared" si="39"/>
        <v>0</v>
      </c>
      <c r="G81" s="169">
        <f t="shared" si="40"/>
        <v>0</v>
      </c>
      <c r="H81" s="169"/>
      <c r="I81" s="169">
        <f t="shared" si="41"/>
        <v>0</v>
      </c>
      <c r="J81" s="169"/>
      <c r="K81" s="169">
        <f t="shared" si="42"/>
        <v>0</v>
      </c>
      <c r="L81" s="169">
        <v>21</v>
      </c>
      <c r="M81" s="169">
        <f t="shared" si="43"/>
        <v>0</v>
      </c>
      <c r="N81" s="161">
        <v>3.5E-4</v>
      </c>
      <c r="O81" s="161">
        <f t="shared" si="44"/>
        <v>2.3810000000000001E-2</v>
      </c>
      <c r="P81" s="161">
        <v>0</v>
      </c>
      <c r="Q81" s="161">
        <f t="shared" si="45"/>
        <v>0</v>
      </c>
      <c r="R81" s="161"/>
      <c r="S81" s="161"/>
      <c r="T81" s="162">
        <v>1.35E-2</v>
      </c>
      <c r="U81" s="161">
        <f t="shared" si="46"/>
        <v>0.92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122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52">
        <v>61</v>
      </c>
      <c r="B82" s="158" t="s">
        <v>123</v>
      </c>
      <c r="C82" s="191" t="s">
        <v>124</v>
      </c>
      <c r="D82" s="160" t="s">
        <v>121</v>
      </c>
      <c r="E82" s="166">
        <v>15.369249999999999</v>
      </c>
      <c r="F82" s="168">
        <f t="shared" si="39"/>
        <v>0</v>
      </c>
      <c r="G82" s="169">
        <f t="shared" si="40"/>
        <v>0</v>
      </c>
      <c r="H82" s="169"/>
      <c r="I82" s="169">
        <f t="shared" si="41"/>
        <v>0</v>
      </c>
      <c r="J82" s="169"/>
      <c r="K82" s="169">
        <f t="shared" si="42"/>
        <v>0</v>
      </c>
      <c r="L82" s="169">
        <v>21</v>
      </c>
      <c r="M82" s="169">
        <f t="shared" si="43"/>
        <v>0</v>
      </c>
      <c r="N82" s="161">
        <v>4.0000000000000003E-5</v>
      </c>
      <c r="O82" s="161">
        <f t="shared" si="44"/>
        <v>6.0999999999999997E-4</v>
      </c>
      <c r="P82" s="161">
        <v>0</v>
      </c>
      <c r="Q82" s="161">
        <f t="shared" si="45"/>
        <v>0</v>
      </c>
      <c r="R82" s="161"/>
      <c r="S82" s="161"/>
      <c r="T82" s="162">
        <v>7.8E-2</v>
      </c>
      <c r="U82" s="161">
        <f t="shared" si="46"/>
        <v>1.2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122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2">
        <v>62</v>
      </c>
      <c r="B83" s="158" t="s">
        <v>249</v>
      </c>
      <c r="C83" s="191" t="s">
        <v>250</v>
      </c>
      <c r="D83" s="160" t="s">
        <v>121</v>
      </c>
      <c r="E83" s="166">
        <v>60</v>
      </c>
      <c r="F83" s="168">
        <f t="shared" si="39"/>
        <v>0</v>
      </c>
      <c r="G83" s="169">
        <f t="shared" si="40"/>
        <v>0</v>
      </c>
      <c r="H83" s="169"/>
      <c r="I83" s="169">
        <f t="shared" si="41"/>
        <v>0</v>
      </c>
      <c r="J83" s="169"/>
      <c r="K83" s="169">
        <f t="shared" si="42"/>
        <v>0</v>
      </c>
      <c r="L83" s="169">
        <v>21</v>
      </c>
      <c r="M83" s="169">
        <f t="shared" si="43"/>
        <v>0</v>
      </c>
      <c r="N83" s="161">
        <v>2.0000000000000002E-5</v>
      </c>
      <c r="O83" s="161">
        <f t="shared" si="44"/>
        <v>1.1999999999999999E-3</v>
      </c>
      <c r="P83" s="161">
        <v>0</v>
      </c>
      <c r="Q83" s="161">
        <f t="shared" si="45"/>
        <v>0</v>
      </c>
      <c r="R83" s="161"/>
      <c r="S83" s="161"/>
      <c r="T83" s="162">
        <v>2.9000000000000001E-2</v>
      </c>
      <c r="U83" s="161">
        <f t="shared" si="46"/>
        <v>1.74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122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5">
      <c r="A84" s="153" t="s">
        <v>117</v>
      </c>
      <c r="B84" s="159" t="s">
        <v>86</v>
      </c>
      <c r="C84" s="192" t="s">
        <v>87</v>
      </c>
      <c r="D84" s="163"/>
      <c r="E84" s="167"/>
      <c r="F84" s="170"/>
      <c r="G84" s="170">
        <f>SUMIF(AE85:AE88,"&lt;&gt;NOR",G85:G88)</f>
        <v>0</v>
      </c>
      <c r="H84" s="170"/>
      <c r="I84" s="170">
        <f>SUM(I85:I88)</f>
        <v>0</v>
      </c>
      <c r="J84" s="170"/>
      <c r="K84" s="170">
        <f>SUM(K85:K88)</f>
        <v>0</v>
      </c>
      <c r="L84" s="170"/>
      <c r="M84" s="170">
        <f>SUM(M85:M88)</f>
        <v>0</v>
      </c>
      <c r="N84" s="164"/>
      <c r="O84" s="164">
        <f>SUM(O85:O88)</f>
        <v>3.168E-2</v>
      </c>
      <c r="P84" s="164"/>
      <c r="Q84" s="164">
        <f>SUM(Q85:Q88)</f>
        <v>0</v>
      </c>
      <c r="R84" s="164"/>
      <c r="S84" s="164"/>
      <c r="T84" s="165"/>
      <c r="U84" s="164">
        <f>SUM(U85:U88)</f>
        <v>14.71</v>
      </c>
      <c r="AE84" t="s">
        <v>118</v>
      </c>
    </row>
    <row r="85" spans="1:60" outlineLevel="1" x14ac:dyDescent="0.25">
      <c r="A85" s="152">
        <v>63</v>
      </c>
      <c r="B85" s="158" t="s">
        <v>251</v>
      </c>
      <c r="C85" s="191" t="s">
        <v>252</v>
      </c>
      <c r="D85" s="160" t="s">
        <v>178</v>
      </c>
      <c r="E85" s="166">
        <v>12</v>
      </c>
      <c r="F85" s="168">
        <f>H85+J85</f>
        <v>0</v>
      </c>
      <c r="G85" s="169">
        <f>ROUND(E85*F85,2)</f>
        <v>0</v>
      </c>
      <c r="H85" s="169"/>
      <c r="I85" s="169">
        <f>ROUND(E85*H85,2)</f>
        <v>0</v>
      </c>
      <c r="J85" s="169"/>
      <c r="K85" s="169">
        <f>ROUND(E85*J85,2)</f>
        <v>0</v>
      </c>
      <c r="L85" s="169">
        <v>21</v>
      </c>
      <c r="M85" s="169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0.27600000000000002</v>
      </c>
      <c r="U85" s="161">
        <f>ROUND(E85*T85,2)</f>
        <v>3.31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122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52">
        <v>64</v>
      </c>
      <c r="B86" s="158" t="s">
        <v>253</v>
      </c>
      <c r="C86" s="191" t="s">
        <v>254</v>
      </c>
      <c r="D86" s="160" t="s">
        <v>178</v>
      </c>
      <c r="E86" s="166">
        <v>12</v>
      </c>
      <c r="F86" s="168">
        <f>H86+J86</f>
        <v>0</v>
      </c>
      <c r="G86" s="169">
        <f>ROUND(E86*F86,2)</f>
        <v>0</v>
      </c>
      <c r="H86" s="169"/>
      <c r="I86" s="169">
        <f>ROUND(E86*H86,2)</f>
        <v>0</v>
      </c>
      <c r="J86" s="169"/>
      <c r="K86" s="169">
        <f>ROUND(E86*J86,2)</f>
        <v>0</v>
      </c>
      <c r="L86" s="169">
        <v>21</v>
      </c>
      <c r="M86" s="169">
        <f>G86*(1+L86/100)</f>
        <v>0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0.56999999999999995</v>
      </c>
      <c r="U86" s="161">
        <f>ROUND(E86*T86,2)</f>
        <v>6.84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122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52">
        <v>65</v>
      </c>
      <c r="B87" s="158" t="s">
        <v>255</v>
      </c>
      <c r="C87" s="191" t="s">
        <v>256</v>
      </c>
      <c r="D87" s="160" t="s">
        <v>178</v>
      </c>
      <c r="E87" s="166">
        <v>12</v>
      </c>
      <c r="F87" s="168">
        <f>H87+J87</f>
        <v>0</v>
      </c>
      <c r="G87" s="169">
        <f>ROUND(E87*F87,2)</f>
        <v>0</v>
      </c>
      <c r="H87" s="169"/>
      <c r="I87" s="169">
        <f>ROUND(E87*H87,2)</f>
        <v>0</v>
      </c>
      <c r="J87" s="169"/>
      <c r="K87" s="169">
        <f>ROUND(E87*J87,2)</f>
        <v>0</v>
      </c>
      <c r="L87" s="169">
        <v>21</v>
      </c>
      <c r="M87" s="169">
        <f>G87*(1+L87/100)</f>
        <v>0</v>
      </c>
      <c r="N87" s="161">
        <v>2.64E-3</v>
      </c>
      <c r="O87" s="161">
        <f>ROUND(E87*N87,5)</f>
        <v>3.168E-2</v>
      </c>
      <c r="P87" s="161">
        <v>0</v>
      </c>
      <c r="Q87" s="161">
        <f>ROUND(E87*P87,5)</f>
        <v>0</v>
      </c>
      <c r="R87" s="161"/>
      <c r="S87" s="161"/>
      <c r="T87" s="162">
        <v>0</v>
      </c>
      <c r="U87" s="161">
        <f>ROUND(E87*T87,2)</f>
        <v>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212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52">
        <v>66</v>
      </c>
      <c r="B88" s="158" t="s">
        <v>257</v>
      </c>
      <c r="C88" s="191" t="s">
        <v>258</v>
      </c>
      <c r="D88" s="160" t="s">
        <v>156</v>
      </c>
      <c r="E88" s="166">
        <v>8</v>
      </c>
      <c r="F88" s="168">
        <f>H88+J88</f>
        <v>0</v>
      </c>
      <c r="G88" s="169">
        <f>ROUND(E88*F88,2)</f>
        <v>0</v>
      </c>
      <c r="H88" s="169"/>
      <c r="I88" s="169">
        <f>ROUND(E88*H88,2)</f>
        <v>0</v>
      </c>
      <c r="J88" s="169"/>
      <c r="K88" s="169">
        <f>ROUND(E88*J88,2)</f>
        <v>0</v>
      </c>
      <c r="L88" s="169">
        <v>21</v>
      </c>
      <c r="M88" s="169">
        <f>G88*(1+L88/100)</f>
        <v>0</v>
      </c>
      <c r="N88" s="161">
        <v>0</v>
      </c>
      <c r="O88" s="161">
        <f>ROUND(E88*N88,5)</f>
        <v>0</v>
      </c>
      <c r="P88" s="161">
        <v>0</v>
      </c>
      <c r="Q88" s="161">
        <f>ROUND(E88*P88,5)</f>
        <v>0</v>
      </c>
      <c r="R88" s="161"/>
      <c r="S88" s="161"/>
      <c r="T88" s="162">
        <v>0.56999999999999995</v>
      </c>
      <c r="U88" s="161">
        <f>ROUND(E88*T88,2)</f>
        <v>4.5599999999999996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122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5">
      <c r="A89" s="153" t="s">
        <v>117</v>
      </c>
      <c r="B89" s="159" t="s">
        <v>88</v>
      </c>
      <c r="C89" s="192" t="s">
        <v>26</v>
      </c>
      <c r="D89" s="163"/>
      <c r="E89" s="167"/>
      <c r="F89" s="170"/>
      <c r="G89" s="170">
        <f>SUMIF(AE90:AE94,"&lt;&gt;NOR",G90:G94)</f>
        <v>0</v>
      </c>
      <c r="H89" s="170"/>
      <c r="I89" s="170">
        <f>SUM(I90:I94)</f>
        <v>0</v>
      </c>
      <c r="J89" s="170"/>
      <c r="K89" s="170">
        <f>SUM(K90:K94)</f>
        <v>0</v>
      </c>
      <c r="L89" s="170"/>
      <c r="M89" s="170">
        <f>SUM(M90:M94)</f>
        <v>0</v>
      </c>
      <c r="N89" s="164"/>
      <c r="O89" s="164">
        <f>SUM(O90:O94)</f>
        <v>0</v>
      </c>
      <c r="P89" s="164"/>
      <c r="Q89" s="164">
        <f>SUM(Q90:Q94)</f>
        <v>0</v>
      </c>
      <c r="R89" s="164"/>
      <c r="S89" s="164"/>
      <c r="T89" s="165"/>
      <c r="U89" s="164">
        <f>SUM(U90:U94)</f>
        <v>0</v>
      </c>
      <c r="AE89" t="s">
        <v>118</v>
      </c>
    </row>
    <row r="90" spans="1:60" outlineLevel="1" x14ac:dyDescent="0.25">
      <c r="A90" s="152">
        <v>67</v>
      </c>
      <c r="B90" s="158" t="s">
        <v>259</v>
      </c>
      <c r="C90" s="191" t="s">
        <v>260</v>
      </c>
      <c r="D90" s="160" t="s">
        <v>261</v>
      </c>
      <c r="E90" s="166">
        <v>1</v>
      </c>
      <c r="F90" s="168">
        <f>H90+J90</f>
        <v>0</v>
      </c>
      <c r="G90" s="169">
        <f>ROUND(E90*F90,2)</f>
        <v>0</v>
      </c>
      <c r="H90" s="169"/>
      <c r="I90" s="169">
        <f>ROUND(E90*H90,2)</f>
        <v>0</v>
      </c>
      <c r="J90" s="169"/>
      <c r="K90" s="169">
        <f>ROUND(E90*J90,2)</f>
        <v>0</v>
      </c>
      <c r="L90" s="169">
        <v>21</v>
      </c>
      <c r="M90" s="169">
        <f>G90*(1+L90/100)</f>
        <v>0</v>
      </c>
      <c r="N90" s="161">
        <v>0</v>
      </c>
      <c r="O90" s="161">
        <f>ROUND(E90*N90,5)</f>
        <v>0</v>
      </c>
      <c r="P90" s="161">
        <v>0</v>
      </c>
      <c r="Q90" s="161">
        <f>ROUND(E90*P90,5)</f>
        <v>0</v>
      </c>
      <c r="R90" s="161"/>
      <c r="S90" s="161"/>
      <c r="T90" s="162">
        <v>0</v>
      </c>
      <c r="U90" s="161">
        <f>ROUND(E90*T90,2)</f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122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2">
        <v>68</v>
      </c>
      <c r="B91" s="158" t="s">
        <v>262</v>
      </c>
      <c r="C91" s="191" t="s">
        <v>263</v>
      </c>
      <c r="D91" s="160" t="s">
        <v>261</v>
      </c>
      <c r="E91" s="166">
        <v>1</v>
      </c>
      <c r="F91" s="168">
        <f>H91+J91</f>
        <v>0</v>
      </c>
      <c r="G91" s="169">
        <f>ROUND(E91*F91,2)</f>
        <v>0</v>
      </c>
      <c r="H91" s="169"/>
      <c r="I91" s="169">
        <f>ROUND(E91*H91,2)</f>
        <v>0</v>
      </c>
      <c r="J91" s="169"/>
      <c r="K91" s="169">
        <f>ROUND(E91*J91,2)</f>
        <v>0</v>
      </c>
      <c r="L91" s="169">
        <v>21</v>
      </c>
      <c r="M91" s="169">
        <f>G91*(1+L91/100)</f>
        <v>0</v>
      </c>
      <c r="N91" s="161">
        <v>0</v>
      </c>
      <c r="O91" s="161">
        <f>ROUND(E91*N91,5)</f>
        <v>0</v>
      </c>
      <c r="P91" s="161">
        <v>0</v>
      </c>
      <c r="Q91" s="161">
        <f>ROUND(E91*P91,5)</f>
        <v>0</v>
      </c>
      <c r="R91" s="161"/>
      <c r="S91" s="161"/>
      <c r="T91" s="162">
        <v>0</v>
      </c>
      <c r="U91" s="161">
        <f>ROUND(E91*T91,2)</f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122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2">
        <v>69</v>
      </c>
      <c r="B92" s="158" t="s">
        <v>264</v>
      </c>
      <c r="C92" s="191" t="s">
        <v>265</v>
      </c>
      <c r="D92" s="160" t="s">
        <v>261</v>
      </c>
      <c r="E92" s="166">
        <v>1</v>
      </c>
      <c r="F92" s="168">
        <f>H92+J92</f>
        <v>0</v>
      </c>
      <c r="G92" s="169">
        <f>ROUND(E92*F92,2)</f>
        <v>0</v>
      </c>
      <c r="H92" s="169"/>
      <c r="I92" s="169">
        <f>ROUND(E92*H92,2)</f>
        <v>0</v>
      </c>
      <c r="J92" s="169"/>
      <c r="K92" s="169">
        <f>ROUND(E92*J92,2)</f>
        <v>0</v>
      </c>
      <c r="L92" s="169">
        <v>21</v>
      </c>
      <c r="M92" s="169">
        <f>G92*(1+L92/100)</f>
        <v>0</v>
      </c>
      <c r="N92" s="161">
        <v>0</v>
      </c>
      <c r="O92" s="161">
        <f>ROUND(E92*N92,5)</f>
        <v>0</v>
      </c>
      <c r="P92" s="161">
        <v>0</v>
      </c>
      <c r="Q92" s="161">
        <f>ROUND(E92*P92,5)</f>
        <v>0</v>
      </c>
      <c r="R92" s="161"/>
      <c r="S92" s="161"/>
      <c r="T92" s="162">
        <v>0</v>
      </c>
      <c r="U92" s="161">
        <f>ROUND(E92*T92,2)</f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122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52">
        <v>70</v>
      </c>
      <c r="B93" s="158" t="s">
        <v>266</v>
      </c>
      <c r="C93" s="191" t="s">
        <v>267</v>
      </c>
      <c r="D93" s="160" t="s">
        <v>261</v>
      </c>
      <c r="E93" s="166">
        <v>1</v>
      </c>
      <c r="F93" s="168">
        <f>H93+J93</f>
        <v>0</v>
      </c>
      <c r="G93" s="169">
        <f>ROUND(E93*F93,2)</f>
        <v>0</v>
      </c>
      <c r="H93" s="169"/>
      <c r="I93" s="169">
        <f>ROUND(E93*H93,2)</f>
        <v>0</v>
      </c>
      <c r="J93" s="169"/>
      <c r="K93" s="169">
        <f>ROUND(E93*J93,2)</f>
        <v>0</v>
      </c>
      <c r="L93" s="169">
        <v>21</v>
      </c>
      <c r="M93" s="169">
        <f>G93*(1+L93/100)</f>
        <v>0</v>
      </c>
      <c r="N93" s="161">
        <v>0</v>
      </c>
      <c r="O93" s="161">
        <f>ROUND(E93*N93,5)</f>
        <v>0</v>
      </c>
      <c r="P93" s="161">
        <v>0</v>
      </c>
      <c r="Q93" s="161">
        <f>ROUND(E93*P93,5)</f>
        <v>0</v>
      </c>
      <c r="R93" s="161"/>
      <c r="S93" s="161"/>
      <c r="T93" s="162">
        <v>0</v>
      </c>
      <c r="U93" s="161">
        <f>ROUND(E93*T93,2)</f>
        <v>0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122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2">
        <v>71</v>
      </c>
      <c r="B94" s="158" t="s">
        <v>268</v>
      </c>
      <c r="C94" s="191" t="s">
        <v>269</v>
      </c>
      <c r="D94" s="160" t="s">
        <v>261</v>
      </c>
      <c r="E94" s="166">
        <v>1</v>
      </c>
      <c r="F94" s="168">
        <f>H94+J94</f>
        <v>0</v>
      </c>
      <c r="G94" s="169">
        <f>ROUND(E94*F94,2)</f>
        <v>0</v>
      </c>
      <c r="H94" s="169"/>
      <c r="I94" s="169">
        <f>ROUND(E94*H94,2)</f>
        <v>0</v>
      </c>
      <c r="J94" s="169"/>
      <c r="K94" s="169">
        <f>ROUND(E94*J94,2)</f>
        <v>0</v>
      </c>
      <c r="L94" s="169">
        <v>21</v>
      </c>
      <c r="M94" s="169">
        <f>G94*(1+L94/100)</f>
        <v>0</v>
      </c>
      <c r="N94" s="161">
        <v>0</v>
      </c>
      <c r="O94" s="161">
        <f>ROUND(E94*N94,5)</f>
        <v>0</v>
      </c>
      <c r="P94" s="161">
        <v>0</v>
      </c>
      <c r="Q94" s="161">
        <f>ROUND(E94*P94,5)</f>
        <v>0</v>
      </c>
      <c r="R94" s="161"/>
      <c r="S94" s="161"/>
      <c r="T94" s="162">
        <v>0</v>
      </c>
      <c r="U94" s="161">
        <f>ROUND(E94*T94,2)</f>
        <v>0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122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5">
      <c r="A95" s="153" t="s">
        <v>117</v>
      </c>
      <c r="B95" s="159" t="s">
        <v>89</v>
      </c>
      <c r="C95" s="192" t="s">
        <v>90</v>
      </c>
      <c r="D95" s="163"/>
      <c r="E95" s="167"/>
      <c r="F95" s="170"/>
      <c r="G95" s="170">
        <f>SUMIF(AE96:AE96,"&lt;&gt;NOR",G96:G96)</f>
        <v>0</v>
      </c>
      <c r="H95" s="170"/>
      <c r="I95" s="170">
        <f>SUM(I96:I96)</f>
        <v>0</v>
      </c>
      <c r="J95" s="170"/>
      <c r="K95" s="170">
        <f>SUM(K96:K96)</f>
        <v>0</v>
      </c>
      <c r="L95" s="170"/>
      <c r="M95" s="170">
        <f>SUM(M96:M96)</f>
        <v>0</v>
      </c>
      <c r="N95" s="164"/>
      <c r="O95" s="164">
        <f>SUM(O96:O96)</f>
        <v>0</v>
      </c>
      <c r="P95" s="164"/>
      <c r="Q95" s="164">
        <f>SUM(Q96:Q96)</f>
        <v>1.28</v>
      </c>
      <c r="R95" s="164"/>
      <c r="S95" s="164"/>
      <c r="T95" s="165"/>
      <c r="U95" s="164">
        <f>SUM(U96:U96)</f>
        <v>6.53</v>
      </c>
      <c r="AE95" t="s">
        <v>118</v>
      </c>
    </row>
    <row r="96" spans="1:60" outlineLevel="1" x14ac:dyDescent="0.25">
      <c r="A96" s="179">
        <v>72</v>
      </c>
      <c r="B96" s="180" t="s">
        <v>270</v>
      </c>
      <c r="C96" s="193" t="s">
        <v>271</v>
      </c>
      <c r="D96" s="181" t="s">
        <v>156</v>
      </c>
      <c r="E96" s="182">
        <v>16</v>
      </c>
      <c r="F96" s="183">
        <f>H96+J96</f>
        <v>0</v>
      </c>
      <c r="G96" s="184">
        <f>ROUND(E96*F96,2)</f>
        <v>0</v>
      </c>
      <c r="H96" s="184"/>
      <c r="I96" s="184">
        <f>ROUND(E96*H96,2)</f>
        <v>0</v>
      </c>
      <c r="J96" s="184"/>
      <c r="K96" s="184">
        <f>ROUND(E96*J96,2)</f>
        <v>0</v>
      </c>
      <c r="L96" s="184">
        <v>21</v>
      </c>
      <c r="M96" s="184">
        <f>G96*(1+L96/100)</f>
        <v>0</v>
      </c>
      <c r="N96" s="185">
        <v>0</v>
      </c>
      <c r="O96" s="185">
        <f>ROUND(E96*N96,5)</f>
        <v>0</v>
      </c>
      <c r="P96" s="185">
        <v>0.08</v>
      </c>
      <c r="Q96" s="185">
        <f>ROUND(E96*P96,5)</f>
        <v>1.28</v>
      </c>
      <c r="R96" s="185"/>
      <c r="S96" s="185"/>
      <c r="T96" s="186">
        <v>0.40799999999999997</v>
      </c>
      <c r="U96" s="185">
        <f>ROUND(E96*T96,2)</f>
        <v>6.53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122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31" x14ac:dyDescent="0.25">
      <c r="A97" s="6"/>
      <c r="B97" s="7" t="s">
        <v>272</v>
      </c>
      <c r="C97" s="194" t="s">
        <v>272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 x14ac:dyDescent="0.25">
      <c r="A98" s="187"/>
      <c r="B98" s="188" t="s">
        <v>28</v>
      </c>
      <c r="C98" s="195" t="s">
        <v>272</v>
      </c>
      <c r="D98" s="189"/>
      <c r="E98" s="189"/>
      <c r="F98" s="189"/>
      <c r="G98" s="190">
        <f>G8+G10+G18+G21+G23+G35+G37+G43+G51+G61+G64+G67+G75+G77+G84+G89+G95</f>
        <v>0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f>SUMIF(L7:L96,AC97,G7:G96)</f>
        <v>0</v>
      </c>
      <c r="AD98">
        <f>SUMIF(L7:L96,AD97,G7:G96)</f>
        <v>0</v>
      </c>
      <c r="AE98" t="s">
        <v>273</v>
      </c>
    </row>
    <row r="99" spans="1:31" x14ac:dyDescent="0.25">
      <c r="A99" s="6"/>
      <c r="B99" s="7" t="s">
        <v>272</v>
      </c>
      <c r="C99" s="194" t="s">
        <v>272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5">
      <c r="A100" s="6"/>
      <c r="B100" s="7" t="s">
        <v>272</v>
      </c>
      <c r="C100" s="194" t="s">
        <v>272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5">
      <c r="A101" s="257" t="s">
        <v>274</v>
      </c>
      <c r="B101" s="257"/>
      <c r="C101" s="258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5">
      <c r="A102" s="259"/>
      <c r="B102" s="260"/>
      <c r="C102" s="261"/>
      <c r="D102" s="260"/>
      <c r="E102" s="260"/>
      <c r="F102" s="260"/>
      <c r="G102" s="262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E102" t="s">
        <v>275</v>
      </c>
    </row>
    <row r="103" spans="1:31" x14ac:dyDescent="0.25">
      <c r="A103" s="263"/>
      <c r="B103" s="264"/>
      <c r="C103" s="265"/>
      <c r="D103" s="264"/>
      <c r="E103" s="264"/>
      <c r="F103" s="264"/>
      <c r="G103" s="26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5">
      <c r="A104" s="263"/>
      <c r="B104" s="264"/>
      <c r="C104" s="265"/>
      <c r="D104" s="264"/>
      <c r="E104" s="264"/>
      <c r="F104" s="264"/>
      <c r="G104" s="26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5">
      <c r="A105" s="263"/>
      <c r="B105" s="264"/>
      <c r="C105" s="265"/>
      <c r="D105" s="264"/>
      <c r="E105" s="264"/>
      <c r="F105" s="264"/>
      <c r="G105" s="26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5">
      <c r="A106" s="267"/>
      <c r="B106" s="268"/>
      <c r="C106" s="269"/>
      <c r="D106" s="268"/>
      <c r="E106" s="268"/>
      <c r="F106" s="268"/>
      <c r="G106" s="270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 x14ac:dyDescent="0.25">
      <c r="A107" s="6"/>
      <c r="B107" s="7" t="s">
        <v>272</v>
      </c>
      <c r="C107" s="194" t="s">
        <v>272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31" x14ac:dyDescent="0.25">
      <c r="C108" s="196"/>
      <c r="AE108" t="s">
        <v>276</v>
      </c>
    </row>
  </sheetData>
  <sheetProtection algorithmName="SHA-512" hashValue="YtJG2ONn+btt1I46pGdYlc+EXbhm4JKVZB3yszMhkhoFryF9PXK35COKR3F7dFgf/24zRxdqeUcsCuput/lz6A==" saltValue="xflXiWbT8MN1OAUjfWcwJQ==" spinCount="100000" sheet="1" objects="1" scenarios="1"/>
  <mergeCells count="6">
    <mergeCell ref="A102:G106"/>
    <mergeCell ref="A1:G1"/>
    <mergeCell ref="C2:G2"/>
    <mergeCell ref="C3:G3"/>
    <mergeCell ref="C4:G4"/>
    <mergeCell ref="A101:C101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2024-02-21T16:57:38Z</cp:lastPrinted>
  <dcterms:created xsi:type="dcterms:W3CDTF">2009-04-08T07:15:50Z</dcterms:created>
  <dcterms:modified xsi:type="dcterms:W3CDTF">2024-02-21T17:00:16Z</dcterms:modified>
</cp:coreProperties>
</file>